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240" yWindow="105" windowWidth="14805" windowHeight="8010"/>
  </bookViews>
  <sheets>
    <sheet name="User" sheetId="1" r:id="rId1"/>
    <sheet name="Calculation " sheetId="2" state="hidden" r:id="rId2"/>
    <sheet name="Base Premium Sheet" sheetId="3" state="hidden" r:id="rId3"/>
    <sheet name="Optional Benefits Sheet" sheetId="4" state="hidden" r:id="rId4"/>
  </sheets>
  <definedNames>
    <definedName name="_xlnm._FilterDatabase" localSheetId="1" hidden="1">'Calculation '!$AN$3:$AP$1100</definedName>
    <definedName name="a_1a">'Base Premium Sheet'!$B$9:$N$94</definedName>
    <definedName name="a_1a1c">'Base Premium Sheet'!$O$9:$AA$94</definedName>
    <definedName name="a_1a2c">'Base Premium Sheet'!$AB$9:$AN$94</definedName>
    <definedName name="a_1a3c">'Base Premium Sheet'!$AO$9:$BA$94</definedName>
    <definedName name="a_1a4c">'Base Premium Sheet'!$BB$9:$BN$94</definedName>
    <definedName name="a_2a">'Base Premium Sheet'!$BO$9:$CA$94</definedName>
    <definedName name="a_2a1c">'Base Premium Sheet'!$CB$9:$CN$94</definedName>
    <definedName name="a_2a2c">'Base Premium Sheet'!$CO$9:$DA$94</definedName>
    <definedName name="a_2a3c">'Base Premium Sheet'!$DB$9:$DN$94</definedName>
    <definedName name="a_2a4c">'Base Premium Sheet'!$DO$9:$EA$94</definedName>
    <definedName name="age">'Base Premium Sheet'!$A$9:$A$94</definedName>
    <definedName name="Andaman_Nicobar">'Calculation '!$AN$4:$AN$6</definedName>
    <definedName name="Andhra_Pradesh">'Calculation '!$AN$7:$AN$72</definedName>
    <definedName name="Applicable">'Calculation '!$AD$4:$AD$5</definedName>
    <definedName name="Arunachal_Pradesh">'Calculation '!$AN$73:$AN$86</definedName>
    <definedName name="Assam">'Calculation '!$AN$87:$AN$111</definedName>
    <definedName name="Bihar">'Calculation '!$AN$112:$AN$146</definedName>
    <definedName name="Chattisgarh">'Calculation '!$AN$147:$AN$165</definedName>
    <definedName name="classic">'Calculation '!$Q$4:$Q$6</definedName>
    <definedName name="Dadra_Nagar_Haveli">'Calculation '!$AN$166:$AN$170</definedName>
    <definedName name="Daman_Diu">'Calculation '!$AN$171</definedName>
    <definedName name="data_name">'Calculation '!$M$4:$M$13</definedName>
    <definedName name="Delhi">'Calculation '!$AN$172:$AN$175</definedName>
    <definedName name="elite">'Calculation '!$Q$12:$Q$16</definedName>
    <definedName name="family_combo">'Calculation '!$L$4:$L$13</definedName>
    <definedName name="Goa">'Calculation '!$AN$176:$AN$182</definedName>
    <definedName name="gross_prem1">User!$H$39</definedName>
    <definedName name="gross_prem2">User!$H$50</definedName>
    <definedName name="Gujarat">'Calculation '!$AN$183:$AN$264</definedName>
    <definedName name="Haryana">'Calculation '!$AN$265:$AN$299</definedName>
    <definedName name="Himachal_Pradesh">'Calculation '!$AN$300:$AN$317</definedName>
    <definedName name="hospcash_loading">'Optional Benefits Sheet'!$B$5:$D$17</definedName>
    <definedName name="Jammu_Kashmir">'Calculation '!$AN$318:$AN$334</definedName>
    <definedName name="Jharkhand">'Calculation '!$AN$335:$AN$351</definedName>
    <definedName name="Karnataka">'Calculation '!$AN$352:$AN$411</definedName>
    <definedName name="Kerala">'Calculation '!$AN$412:$AN$480</definedName>
    <definedName name="Lakshwadweep">'Calculation '!$AN$481:$AN$482</definedName>
    <definedName name="location">'Calculation '!$T$4:$T$12</definedName>
    <definedName name="Madhya_Pradesh">'Calculation '!$AN$483:$AN$545</definedName>
    <definedName name="Maharashtra">'Calculation '!$AN$546:$AN$607</definedName>
    <definedName name="Manipur">'Calculation '!$AN$608:$AN$617</definedName>
    <definedName name="Meghalaya">'Calculation '!$AN$618:$AN$627</definedName>
    <definedName name="Mizoram">'Calculation '!$AN$628:$AN$630</definedName>
    <definedName name="NA">'Calculation '!$Z$5</definedName>
    <definedName name="Nagaland">'Calculation '!$AN$631:$AN$639</definedName>
    <definedName name="net_prem1">User!$H$30</definedName>
    <definedName name="net_prem2">User!$H$43</definedName>
    <definedName name="NO">'Calculation '!$Z$5</definedName>
    <definedName name="Not_Applicable">'Calculation '!$AC$4</definedName>
    <definedName name="Orissa">'Calculation '!$AN$640:$AN$681</definedName>
    <definedName name="plan">'Calculation '!$R$4:$R$16</definedName>
    <definedName name="pol_tenure">'Calculation '!$C$11</definedName>
    <definedName name="pol_tenure_disc">'Optional Benefits Sheet'!$K$10:$L$13</definedName>
    <definedName name="Pondicherry">'Calculation '!$AN$682:$AN$685</definedName>
    <definedName name="_xlnm.Print_Area" localSheetId="1">'Calculation '!$A$1:$I$23</definedName>
    <definedName name="Punjab">'Calculation '!$AN$686:$AN$729</definedName>
    <definedName name="Rajasthan">'Calculation '!$AN$730:$AN$783</definedName>
    <definedName name="Rest_of_India">'Calculation '!$AN$1107</definedName>
    <definedName name="SI">'Calculation '!$Q$4:$Q$16</definedName>
    <definedName name="Sikkim">'Calculation '!$AN$784:$AN$791</definedName>
    <definedName name="State">'Calculation '!$AS$4:$AS$39</definedName>
    <definedName name="supreme">'Calculation '!$Q$7:$Q$11</definedName>
    <definedName name="Tamilnadu">'Calculation '!$AN$792:$AN$926</definedName>
    <definedName name="Telangana">'Calculation '!$AN$927:$AN$935</definedName>
    <definedName name="Top_up_disc">'Optional Benefits Sheet'!$C$25:$J$37</definedName>
    <definedName name="Tripura">'Calculation '!$AN$936:$AN$940</definedName>
    <definedName name="uscanada_loading">'Optional Benefits Sheet'!$N$25:$P$37</definedName>
    <definedName name="Uttar_Pradesh">'Calculation '!$AN$941:$AN$1018</definedName>
    <definedName name="Uttarakhand">'Calculation '!$AN$1019:$AN$1036</definedName>
    <definedName name="West_Bengal">'Calculation '!$AN$1037:$AN$1100</definedName>
    <definedName name="YES">'Calculation '!$AA$5:$AA$10</definedName>
    <definedName name="zones">'Calculation '!$AN$4:$AP$1107</definedName>
  </definedNames>
  <calcPr calcId="152511" concurrentCalc="0"/>
</workbook>
</file>

<file path=xl/calcChain.xml><?xml version="1.0" encoding="utf-8"?>
<calcChain xmlns="http://schemas.openxmlformats.org/spreadsheetml/2006/main">
  <c r="AI4" i="2" l="1"/>
  <c r="H11" i="1"/>
  <c r="C10" i="2"/>
  <c r="G11" i="2"/>
  <c r="H8" i="1"/>
  <c r="C8" i="2"/>
  <c r="L20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H22" i="1"/>
  <c r="C18" i="2"/>
  <c r="B18" i="2"/>
  <c r="C17" i="2"/>
  <c r="B17" i="2"/>
  <c r="C16" i="2"/>
  <c r="B16" i="2"/>
  <c r="C15" i="2"/>
  <c r="B15" i="2"/>
  <c r="A13" i="2"/>
  <c r="A3" i="2"/>
  <c r="H16" i="1"/>
  <c r="C5" i="2"/>
  <c r="C4" i="2"/>
  <c r="M18" i="2"/>
  <c r="B5" i="2"/>
  <c r="B4" i="2"/>
  <c r="B10" i="2"/>
  <c r="B8" i="2"/>
  <c r="C11" i="2"/>
  <c r="F12" i="2"/>
  <c r="B11" i="2"/>
  <c r="C9" i="2"/>
  <c r="B9" i="2"/>
  <c r="C7" i="2"/>
  <c r="B7" i="2"/>
  <c r="C6" i="2"/>
  <c r="L19" i="2"/>
  <c r="B6" i="2"/>
  <c r="H18" i="2" a="1"/>
  <c r="H18" i="2"/>
  <c r="L21" i="2"/>
  <c r="L22" i="2"/>
  <c r="G3" i="2"/>
  <c r="F4" i="2"/>
  <c r="F3" i="2"/>
  <c r="F5" i="2"/>
  <c r="G8" i="2" a="1"/>
  <c r="G8" i="2"/>
  <c r="G12" i="2"/>
  <c r="M19" i="2"/>
  <c r="M20" i="2"/>
  <c r="H15" i="2" a="1"/>
  <c r="H15" i="2"/>
  <c r="M22" i="2"/>
  <c r="H5" i="2"/>
  <c r="G4" i="2"/>
  <c r="M21" i="2"/>
  <c r="H4" i="2"/>
  <c r="G5" i="2"/>
  <c r="H3" i="2"/>
  <c r="M23" i="2"/>
  <c r="H6" i="2"/>
  <c r="H8" i="2"/>
  <c r="H9" i="2"/>
  <c r="H19" i="2"/>
  <c r="H20" i="2"/>
  <c r="H21" i="2"/>
  <c r="H11" i="2"/>
  <c r="H12" i="2"/>
  <c r="H13" i="2"/>
  <c r="H16" i="2"/>
  <c r="H23" i="2"/>
  <c r="C22" i="2"/>
  <c r="H30" i="1"/>
  <c r="H31" i="1"/>
  <c r="H32" i="1"/>
  <c r="H37" i="1"/>
  <c r="M4" i="1"/>
  <c r="H39" i="1"/>
  <c r="M6" i="1"/>
</calcChain>
</file>

<file path=xl/sharedStrings.xml><?xml version="1.0" encoding="utf-8"?>
<sst xmlns="http://schemas.openxmlformats.org/spreadsheetml/2006/main" count="4451" uniqueCount="1248">
  <si>
    <t>Basic Plan Inputs</t>
  </si>
  <si>
    <t>Sum Insured</t>
  </si>
  <si>
    <t>25 Lacs</t>
  </si>
  <si>
    <t>Plan</t>
  </si>
  <si>
    <t>Elite</t>
  </si>
  <si>
    <t>Family Combination</t>
  </si>
  <si>
    <t>DOB of eldest member</t>
  </si>
  <si>
    <t>Location</t>
  </si>
  <si>
    <t>Mumbai</t>
  </si>
  <si>
    <t>Policy Tenure</t>
  </si>
  <si>
    <t>Optional Benefits</t>
  </si>
  <si>
    <t>Hospital Cash</t>
  </si>
  <si>
    <t>YES</t>
  </si>
  <si>
    <t>Premium Calculation</t>
  </si>
  <si>
    <t>Drop down entry</t>
  </si>
  <si>
    <t>Manual entry</t>
  </si>
  <si>
    <t>SI</t>
  </si>
  <si>
    <t>Family Combinations</t>
  </si>
  <si>
    <t>Zones</t>
  </si>
  <si>
    <t>Zone 1</t>
  </si>
  <si>
    <t>Delhi (NCR)</t>
  </si>
  <si>
    <t>Chennai</t>
  </si>
  <si>
    <t>5 Lacs</t>
  </si>
  <si>
    <t>Supreme</t>
  </si>
  <si>
    <t>Bengaluru</t>
  </si>
  <si>
    <t>10 Lacs</t>
  </si>
  <si>
    <t>Hyderabad</t>
  </si>
  <si>
    <t>15 Lacs</t>
  </si>
  <si>
    <t>Kolkata</t>
  </si>
  <si>
    <t>20 Lacs</t>
  </si>
  <si>
    <t>Pune</t>
  </si>
  <si>
    <t>Gujrat</t>
  </si>
  <si>
    <t>30 Lacs</t>
  </si>
  <si>
    <t>Zone 2</t>
  </si>
  <si>
    <t>Rest of India</t>
  </si>
  <si>
    <t>50 Lacs</t>
  </si>
  <si>
    <t>100 Lacs</t>
  </si>
  <si>
    <t>150 Lacs</t>
  </si>
  <si>
    <t>Premium Rate table for Lifeline (Exclusive of Service Tax)</t>
  </si>
  <si>
    <t>Rate tables - Zone 1, without Deductible, without Tiered option and without any Disease specific loading</t>
  </si>
  <si>
    <t>Premium Rates are based on age of the oldest member in the family</t>
  </si>
  <si>
    <t>Individual</t>
  </si>
  <si>
    <t>Age</t>
  </si>
  <si>
    <t>91 days</t>
  </si>
  <si>
    <t>Option for opting Hospital Cash Rider (For Individual and Family Floater)</t>
  </si>
  <si>
    <t>Limit/Day</t>
  </si>
  <si>
    <t>% of Base rate in Zone 1</t>
  </si>
  <si>
    <t>1.)</t>
  </si>
  <si>
    <t>Zonal Discount (not applicable on Hospital Cash Rider)</t>
  </si>
  <si>
    <t>Zone Categorization</t>
  </si>
  <si>
    <t>Cities</t>
  </si>
  <si>
    <t>Discount</t>
  </si>
  <si>
    <t>For Zone 1 (Discount on Base premium)</t>
  </si>
  <si>
    <t>Delhi (NCR), Mumbai including Suburbs, Chennai, Bengaluru, Hyderabad, Kolkata, Pune, Gujarat</t>
  </si>
  <si>
    <t>For Zone 2 (Discount on Base premium)</t>
  </si>
  <si>
    <t>2.)</t>
  </si>
  <si>
    <t>Discount for multi-year policy period</t>
  </si>
  <si>
    <t>Policy Period in years</t>
  </si>
  <si>
    <t>Discount on base premium</t>
  </si>
  <si>
    <t>Inputs</t>
  </si>
  <si>
    <t>Calculations</t>
  </si>
  <si>
    <t>Working Area</t>
  </si>
  <si>
    <t>Total Premium</t>
  </si>
  <si>
    <t>One Year</t>
  </si>
  <si>
    <t>Two Years</t>
  </si>
  <si>
    <t>Three Years</t>
  </si>
  <si>
    <t>Age of eldest member</t>
  </si>
  <si>
    <t>data name</t>
  </si>
  <si>
    <t>a_1a</t>
  </si>
  <si>
    <t>a_1a1c</t>
  </si>
  <si>
    <t>a_1a2c</t>
  </si>
  <si>
    <t>a_2a</t>
  </si>
  <si>
    <t>a_2a2c</t>
  </si>
  <si>
    <t>a_2a1c</t>
  </si>
  <si>
    <t>Total Table Premium</t>
  </si>
  <si>
    <t>Zonal Discount</t>
  </si>
  <si>
    <t>Premium after Discounts</t>
  </si>
  <si>
    <t>Hospital Cash loading</t>
  </si>
  <si>
    <t>Discount on Hospital Cash loading for multi year policy</t>
  </si>
  <si>
    <t>Premium after loading Hospital Cash</t>
  </si>
  <si>
    <t>1)</t>
  </si>
  <si>
    <t>2)</t>
  </si>
  <si>
    <t>3)</t>
  </si>
  <si>
    <t>4)</t>
  </si>
  <si>
    <t>Premium w/o Service Tax</t>
  </si>
  <si>
    <t xml:space="preserve">Premium </t>
  </si>
  <si>
    <t>Accessible Cells</t>
  </si>
  <si>
    <t>NO</t>
  </si>
  <si>
    <t>Zone</t>
  </si>
  <si>
    <t>Not Applicable</t>
  </si>
  <si>
    <t>Applicable</t>
  </si>
  <si>
    <t>NA</t>
  </si>
  <si>
    <t>2 Lacs</t>
  </si>
  <si>
    <t>3 Lacs</t>
  </si>
  <si>
    <t>4 Lacs</t>
  </si>
  <si>
    <t>Option for opting Top-up plan on annual aggregate basis</t>
  </si>
  <si>
    <t>Multiplicative Factor Applied on Table Premium rate for Individual and Family Floater</t>
  </si>
  <si>
    <t>Deductible (on annual aggregate basis)</t>
  </si>
  <si>
    <t>1 lac</t>
  </si>
  <si>
    <t>Classic</t>
  </si>
  <si>
    <t>Top Up plan factor</t>
  </si>
  <si>
    <t>Premium after adding top up plan</t>
  </si>
  <si>
    <t>If Applicable, please select your top up option below</t>
  </si>
  <si>
    <t>Top up Plan option</t>
  </si>
  <si>
    <t>Choose Deductible amount, if want to opt for top-up</t>
  </si>
  <si>
    <t>Want to choose Topup plan?</t>
  </si>
  <si>
    <t>Option for including US/Canada for International treatment/worldwide hospitalization</t>
  </si>
  <si>
    <t>Want to include US/Canada for International treatment/ Worldwide hospitalization</t>
  </si>
  <si>
    <t>If Applicable, please select your option below</t>
  </si>
  <si>
    <t>Non-Accessible Cells</t>
  </si>
  <si>
    <t>Calculated field</t>
  </si>
  <si>
    <t>Loading for US/Canada option</t>
  </si>
  <si>
    <t>Premium after loading for US/Canada</t>
  </si>
  <si>
    <t>Premium for Hospital Cash Loading</t>
  </si>
  <si>
    <t>Hospital Cash premium loading after discount</t>
  </si>
  <si>
    <t>a_1a3c</t>
  </si>
  <si>
    <t>a_1a4c</t>
  </si>
  <si>
    <t>a_2a3c</t>
  </si>
  <si>
    <t>a_2a4c</t>
  </si>
  <si>
    <t>(B) Total Tax</t>
  </si>
  <si>
    <t>USER - INPUTS</t>
  </si>
  <si>
    <t>PREMIUM - Summary</t>
  </si>
  <si>
    <t>Result field</t>
  </si>
  <si>
    <t>Freezed field</t>
  </si>
  <si>
    <r>
      <t>Option to include US/Canada for International treatment/ Worldwide hospitalization</t>
    </r>
    <r>
      <rPr>
        <sz val="14"/>
        <color indexed="60"/>
        <rFont val="Calibri"/>
        <family val="2"/>
      </rPr>
      <t xml:space="preserve"> </t>
    </r>
    <r>
      <rPr>
        <b/>
        <i/>
        <u/>
        <sz val="14"/>
        <color indexed="60"/>
        <rFont val="Calibri"/>
        <family val="2"/>
      </rPr>
      <t>(ONLY ELITE)</t>
    </r>
  </si>
  <si>
    <r>
      <rPr>
        <b/>
        <i/>
        <u/>
        <sz val="14"/>
        <color indexed="60"/>
        <rFont val="Calibri"/>
        <family val="2"/>
      </rPr>
      <t>(Only Classic &amp; Supreme)</t>
    </r>
    <r>
      <rPr>
        <sz val="12"/>
        <color indexed="8"/>
        <rFont val="Calibri"/>
        <family val="2"/>
      </rPr>
      <t xml:space="preserve">  Top Up Plan</t>
    </r>
  </si>
  <si>
    <t>DOB Format - DD-MM-YYYY</t>
  </si>
  <si>
    <t>(C = A+B) Gross Premium</t>
  </si>
  <si>
    <t>Net Premium</t>
  </si>
  <si>
    <t>Gross Premium</t>
  </si>
  <si>
    <t>(A) Net Premium</t>
  </si>
  <si>
    <t>For Column Number</t>
  </si>
  <si>
    <t>CITY_NAME</t>
  </si>
  <si>
    <t>STATE_NAME</t>
  </si>
  <si>
    <t>ZONE</t>
  </si>
  <si>
    <t>ANDAMANISLANDS</t>
  </si>
  <si>
    <t>AMALAPURAM</t>
  </si>
  <si>
    <t>ANAKAPALLE</t>
  </si>
  <si>
    <t>ANANTAPUR</t>
  </si>
  <si>
    <t>ARMOOR</t>
  </si>
  <si>
    <t>BHADRACHALAM</t>
  </si>
  <si>
    <t>BHIMAVARAM</t>
  </si>
  <si>
    <t>CHANDRAGIRI</t>
  </si>
  <si>
    <t>CHIRALA</t>
  </si>
  <si>
    <t>CHITOOR</t>
  </si>
  <si>
    <t>CHODAVARAM</t>
  </si>
  <si>
    <t>CUDDAPAH</t>
  </si>
  <si>
    <t>DHARMAVARAM</t>
  </si>
  <si>
    <t>EASTGODAVARI</t>
  </si>
  <si>
    <t>ELURU</t>
  </si>
  <si>
    <t>GAISWAL</t>
  </si>
  <si>
    <t>GUDIVADA</t>
  </si>
  <si>
    <t>GUNTAKAL</t>
  </si>
  <si>
    <t>GUNTUR</t>
  </si>
  <si>
    <t>HANUMAKONDA</t>
  </si>
  <si>
    <t>HINDUPUR</t>
  </si>
  <si>
    <t>JAGGAYYAPET</t>
  </si>
  <si>
    <t>KAKINADA</t>
  </si>
  <si>
    <t>KAMAREDDY</t>
  </si>
  <si>
    <t>KAVALI</t>
  </si>
  <si>
    <t>KAZIPET</t>
  </si>
  <si>
    <t>KHARGON</t>
  </si>
  <si>
    <t>KOTHAGUDEM</t>
  </si>
  <si>
    <t>KRISHNA</t>
  </si>
  <si>
    <t>KURNOOL</t>
  </si>
  <si>
    <t>MACHILIPATNAM</t>
  </si>
  <si>
    <t>MADANAPALLI</t>
  </si>
  <si>
    <t>MANCHERIAL</t>
  </si>
  <si>
    <t>MANDAPETA</t>
  </si>
  <si>
    <t>MEDAK</t>
  </si>
  <si>
    <t>MEDCHAL</t>
  </si>
  <si>
    <t>MIRYALAGUDA</t>
  </si>
  <si>
    <t>NAGARI</t>
  </si>
  <si>
    <t>NANDYAL</t>
  </si>
  <si>
    <t>NELLORE</t>
  </si>
  <si>
    <t>NIDADAVOLE</t>
  </si>
  <si>
    <t>NUZVID</t>
  </si>
  <si>
    <t>ONGOLE</t>
  </si>
  <si>
    <t>PALAKOLE</t>
  </si>
  <si>
    <t>PARALAKAMUDI</t>
  </si>
  <si>
    <t>PEDDAPALLI</t>
  </si>
  <si>
    <t>PRAKASAM</t>
  </si>
  <si>
    <t>PRODDATUR</t>
  </si>
  <si>
    <t>RAJAHMUNDRY</t>
  </si>
  <si>
    <t>RAJAMPET</t>
  </si>
  <si>
    <t>RANGAREDDY</t>
  </si>
  <si>
    <t>SANGAREDDY</t>
  </si>
  <si>
    <t>SECUNDERABAD</t>
  </si>
  <si>
    <t>SOMAJIGUDA</t>
  </si>
  <si>
    <t>SRIKAKULAM</t>
  </si>
  <si>
    <t>TADEPALLIGUDEM</t>
  </si>
  <si>
    <t>TENALI</t>
  </si>
  <si>
    <t>TIRUPATHI</t>
  </si>
  <si>
    <t>VAIZAG</t>
  </si>
  <si>
    <t>VIJAYAWADA</t>
  </si>
  <si>
    <t>VIKARABAD</t>
  </si>
  <si>
    <t>VISHAKHAPATNAM</t>
  </si>
  <si>
    <t>VIZIANAGARAM</t>
  </si>
  <si>
    <t>WESTGODAVARI</t>
  </si>
  <si>
    <t>ZAHIRABAD</t>
  </si>
  <si>
    <t>ALONG</t>
  </si>
  <si>
    <t>DAPORIJO</t>
  </si>
  <si>
    <t>DIBANGVALLEY</t>
  </si>
  <si>
    <t>DKANNADA</t>
  </si>
  <si>
    <t>EASTKAMENG</t>
  </si>
  <si>
    <t>EASTSIANG</t>
  </si>
  <si>
    <t>LOHIT</t>
  </si>
  <si>
    <t>LOWERSUBANSIRI</t>
  </si>
  <si>
    <t>TIRAP</t>
  </si>
  <si>
    <t>TOWANG</t>
  </si>
  <si>
    <t>WESTKAMENG</t>
  </si>
  <si>
    <t>WESTSIANG</t>
  </si>
  <si>
    <t>WESTSUBANSIRI</t>
  </si>
  <si>
    <t>BARPETA</t>
  </si>
  <si>
    <t>Assam</t>
  </si>
  <si>
    <t>CACHAR</t>
  </si>
  <si>
    <t>DARRANG</t>
  </si>
  <si>
    <t>DHUBRI</t>
  </si>
  <si>
    <t>DIBRUGARH</t>
  </si>
  <si>
    <t>GOALPARA</t>
  </si>
  <si>
    <t>GOGMUKH</t>
  </si>
  <si>
    <t>GUWAHATI</t>
  </si>
  <si>
    <t>JEYPORE</t>
  </si>
  <si>
    <t>JORHAT</t>
  </si>
  <si>
    <t>KARBIANGLONG</t>
  </si>
  <si>
    <t>KOKRAJHAR</t>
  </si>
  <si>
    <t>LAKHIMPUR</t>
  </si>
  <si>
    <t>MANGALDAI</t>
  </si>
  <si>
    <t>MORIGAON</t>
  </si>
  <si>
    <t>NAGAON</t>
  </si>
  <si>
    <t>NALBARI</t>
  </si>
  <si>
    <t>NOWGONG</t>
  </si>
  <si>
    <t>PRAGJOTISPUR</t>
  </si>
  <si>
    <t>SIBSAGAR</t>
  </si>
  <si>
    <t>SILCHAR</t>
  </si>
  <si>
    <t>SONITPUR</t>
  </si>
  <si>
    <t>TEZPUR</t>
  </si>
  <si>
    <t>TINSUKIA</t>
  </si>
  <si>
    <t>ANANDPUR</t>
  </si>
  <si>
    <t>Bihar</t>
  </si>
  <si>
    <t>ARRAH</t>
  </si>
  <si>
    <t>BEGUSARAI</t>
  </si>
  <si>
    <t>BETTAIAH</t>
  </si>
  <si>
    <t>BHOJPUR</t>
  </si>
  <si>
    <t>CHAPRA</t>
  </si>
  <si>
    <t>DARBHANGA</t>
  </si>
  <si>
    <t>GAYA</t>
  </si>
  <si>
    <t>GIRIDH</t>
  </si>
  <si>
    <t>GODDA</t>
  </si>
  <si>
    <t>GOPALGANJ</t>
  </si>
  <si>
    <t>JEHANABAD</t>
  </si>
  <si>
    <t>KATIHAR</t>
  </si>
  <si>
    <t>KHAGARIA</t>
  </si>
  <si>
    <t>MADHEPURA</t>
  </si>
  <si>
    <t>MADHUBANI</t>
  </si>
  <si>
    <t>MONGHYR</t>
  </si>
  <si>
    <t>MOTIHARI</t>
  </si>
  <si>
    <t>NALANDA</t>
  </si>
  <si>
    <t>NAWADAH</t>
  </si>
  <si>
    <t>PATNA</t>
  </si>
  <si>
    <t>PERIYAR</t>
  </si>
  <si>
    <t>ROHTAS</t>
  </si>
  <si>
    <t>SAHARSA</t>
  </si>
  <si>
    <t>SAHIBGANJ</t>
  </si>
  <si>
    <t>SAMASTIPUR</t>
  </si>
  <si>
    <t>SARAN</t>
  </si>
  <si>
    <t>SASARAM</t>
  </si>
  <si>
    <t>SINGHBHUM</t>
  </si>
  <si>
    <t>SITAMARHI</t>
  </si>
  <si>
    <t>SIWAN</t>
  </si>
  <si>
    <t>TECHANABAD</t>
  </si>
  <si>
    <t>AMBIKAPUR</t>
  </si>
  <si>
    <t>Chattisgarh</t>
  </si>
  <si>
    <t>BAIKUNTHPUR</t>
  </si>
  <si>
    <t>BASTAR</t>
  </si>
  <si>
    <t>BHATGAON</t>
  </si>
  <si>
    <t>BHILLAI</t>
  </si>
  <si>
    <t>BILASPUR</t>
  </si>
  <si>
    <t>DANTEWADA</t>
  </si>
  <si>
    <t>DHAMTARI</t>
  </si>
  <si>
    <t>DONGUGAON</t>
  </si>
  <si>
    <t>DURG</t>
  </si>
  <si>
    <t>JAGDALPUR</t>
  </si>
  <si>
    <t>KANKER</t>
  </si>
  <si>
    <t>KORBA</t>
  </si>
  <si>
    <t>RAIGARH</t>
  </si>
  <si>
    <t>RAIPUR</t>
  </si>
  <si>
    <t>RAJNANDAGAON</t>
  </si>
  <si>
    <t>SILVASSA</t>
  </si>
  <si>
    <t>DAMAN</t>
  </si>
  <si>
    <t>AZADPUR</t>
  </si>
  <si>
    <t>Delhi</t>
  </si>
  <si>
    <t>DELHI</t>
  </si>
  <si>
    <t>NEWDELHI</t>
  </si>
  <si>
    <t>BALANGIR</t>
  </si>
  <si>
    <t>Goa</t>
  </si>
  <si>
    <t>BORDA,MORGOA</t>
  </si>
  <si>
    <t>GOA</t>
  </si>
  <si>
    <t>GOASOUTH</t>
  </si>
  <si>
    <t>PANAJI</t>
  </si>
  <si>
    <t>VERNA</t>
  </si>
  <si>
    <t>AHMEDABAD</t>
  </si>
  <si>
    <t>Gujarat</t>
  </si>
  <si>
    <t>AMRELI</t>
  </si>
  <si>
    <t>ANAND</t>
  </si>
  <si>
    <t>ANJAR</t>
  </si>
  <si>
    <t>ARNRER</t>
  </si>
  <si>
    <t>BANASKANTHA</t>
  </si>
  <si>
    <t>BARDOLI</t>
  </si>
  <si>
    <t>BARODA</t>
  </si>
  <si>
    <t>BHARUCH</t>
  </si>
  <si>
    <t>BHAVNAGAR</t>
  </si>
  <si>
    <t>BHUJ</t>
  </si>
  <si>
    <t>BILIMORA</t>
  </si>
  <si>
    <t>BODELI</t>
  </si>
  <si>
    <t>DADARNAGARHAVELI</t>
  </si>
  <si>
    <t>DADRA</t>
  </si>
  <si>
    <t>DAHEJ</t>
  </si>
  <si>
    <t>DAHOD</t>
  </si>
  <si>
    <t>DHARMAJ</t>
  </si>
  <si>
    <t>DIU</t>
  </si>
  <si>
    <t>DWARAKA</t>
  </si>
  <si>
    <t>GANDHIDHAM</t>
  </si>
  <si>
    <t>GANDHINAGAR</t>
  </si>
  <si>
    <t>GOBLEJVILLAGE</t>
  </si>
  <si>
    <t>GODHRA</t>
  </si>
  <si>
    <t>GONDAL</t>
  </si>
  <si>
    <t>HALOL</t>
  </si>
  <si>
    <t>HIMMATNAGAR</t>
  </si>
  <si>
    <t>JAMNAGAR</t>
  </si>
  <si>
    <t>JETPUR</t>
  </si>
  <si>
    <t>JUNAGADH</t>
  </si>
  <si>
    <t>KAPADGUNJ</t>
  </si>
  <si>
    <t>KAPADWANJ</t>
  </si>
  <si>
    <t>KARAMSAD</t>
  </si>
  <si>
    <t>KARIMGANJ</t>
  </si>
  <si>
    <t>KHEDA</t>
  </si>
  <si>
    <t>KOSAMBA</t>
  </si>
  <si>
    <t>KUTCH</t>
  </si>
  <si>
    <t>LADNU</t>
  </si>
  <si>
    <t>MAHUA</t>
  </si>
  <si>
    <t>MANDVI</t>
  </si>
  <si>
    <t>MEHSANA</t>
  </si>
  <si>
    <t>MITHAPUR</t>
  </si>
  <si>
    <t>MODASA</t>
  </si>
  <si>
    <t>MOGRI</t>
  </si>
  <si>
    <t>MORBI</t>
  </si>
  <si>
    <t>NADIAD</t>
  </si>
  <si>
    <t>NARMADA</t>
  </si>
  <si>
    <t>NARODA</t>
  </si>
  <si>
    <t>NAVSARI</t>
  </si>
  <si>
    <t>ODHAV</t>
  </si>
  <si>
    <t>PADRA</t>
  </si>
  <si>
    <t>PALANPUR</t>
  </si>
  <si>
    <t>PALEJ</t>
  </si>
  <si>
    <t>PALITANA</t>
  </si>
  <si>
    <t>PANCHAMAHAL</t>
  </si>
  <si>
    <t>PANOLI</t>
  </si>
  <si>
    <t>PATAN</t>
  </si>
  <si>
    <t>PETLAD</t>
  </si>
  <si>
    <t>PORBANDAR</t>
  </si>
  <si>
    <t>RAJKOT</t>
  </si>
  <si>
    <t>RAJPIPLA</t>
  </si>
  <si>
    <t>RAJULA</t>
  </si>
  <si>
    <t>RANIP</t>
  </si>
  <si>
    <t>RANOLI</t>
  </si>
  <si>
    <t>RAPAR</t>
  </si>
  <si>
    <t>SABARKANTHA</t>
  </si>
  <si>
    <t>SUBHANPURA</t>
  </si>
  <si>
    <t>SURAT</t>
  </si>
  <si>
    <t>SURENDRANAGAR</t>
  </si>
  <si>
    <t>UNJHA</t>
  </si>
  <si>
    <t>UPLETA</t>
  </si>
  <si>
    <t>UPSUBANSIRI</t>
  </si>
  <si>
    <t>VADODARA</t>
  </si>
  <si>
    <t>VALLABHVIDYANAGAR</t>
  </si>
  <si>
    <t>VALSAD</t>
  </si>
  <si>
    <t>VANTHALI</t>
  </si>
  <si>
    <t>VAPI</t>
  </si>
  <si>
    <t>VASAI</t>
  </si>
  <si>
    <t>VATVA</t>
  </si>
  <si>
    <t>VERAVAL</t>
  </si>
  <si>
    <t>VIJAPUR</t>
  </si>
  <si>
    <t>VIRAMGAM</t>
  </si>
  <si>
    <t>VYARA</t>
  </si>
  <si>
    <t>AMBALA</t>
  </si>
  <si>
    <t>Haryana</t>
  </si>
  <si>
    <t>BAHADURGARH</t>
  </si>
  <si>
    <t>BALASINOR</t>
  </si>
  <si>
    <t>BALLABHGARH</t>
  </si>
  <si>
    <t>BHIWANI</t>
  </si>
  <si>
    <t>DHARUHERA</t>
  </si>
  <si>
    <t>DHIWANI</t>
  </si>
  <si>
    <t>FARIDABAD</t>
  </si>
  <si>
    <t>FATEHABAD</t>
  </si>
  <si>
    <t>GURGAON</t>
  </si>
  <si>
    <t>HISSAR</t>
  </si>
  <si>
    <t>HODEL</t>
  </si>
  <si>
    <t>JAGADHARI</t>
  </si>
  <si>
    <t>JHAJJAR</t>
  </si>
  <si>
    <t>JIND</t>
  </si>
  <si>
    <t>KAITHAL</t>
  </si>
  <si>
    <t>KALKA</t>
  </si>
  <si>
    <t>KARNAL</t>
  </si>
  <si>
    <t>KURUKSHETRA</t>
  </si>
  <si>
    <t>MAHENDERGARH</t>
  </si>
  <si>
    <t>MEWAT</t>
  </si>
  <si>
    <t>NILOKHERI</t>
  </si>
  <si>
    <t>PALWAL</t>
  </si>
  <si>
    <t>PANCHAKULA</t>
  </si>
  <si>
    <t>PANCHKULA</t>
  </si>
  <si>
    <t>PANIPAT</t>
  </si>
  <si>
    <t>PINJORE</t>
  </si>
  <si>
    <t>REWARI</t>
  </si>
  <si>
    <t>ROHTAK</t>
  </si>
  <si>
    <t>SHAHABADM</t>
  </si>
  <si>
    <t>SIRSA</t>
  </si>
  <si>
    <t>SIWANI</t>
  </si>
  <si>
    <t>SONEPAT</t>
  </si>
  <si>
    <t>YAMUNANAGAR</t>
  </si>
  <si>
    <t>BADDI</t>
  </si>
  <si>
    <t>BALLARPUR</t>
  </si>
  <si>
    <t>BARSAR</t>
  </si>
  <si>
    <t>CHAMBA</t>
  </si>
  <si>
    <t>DHARAMSALA</t>
  </si>
  <si>
    <t>HASOT</t>
  </si>
  <si>
    <t>KANGRA</t>
  </si>
  <si>
    <t>KINNAUR</t>
  </si>
  <si>
    <t>KULLU</t>
  </si>
  <si>
    <t>MANDI</t>
  </si>
  <si>
    <t>NAHAN</t>
  </si>
  <si>
    <t>NALAGARH</t>
  </si>
  <si>
    <t>PARWANOO</t>
  </si>
  <si>
    <t>SHIMLA</t>
  </si>
  <si>
    <t>SIRMOUR</t>
  </si>
  <si>
    <t>SOLAN</t>
  </si>
  <si>
    <t>UNA</t>
  </si>
  <si>
    <t>BADGAM</t>
  </si>
  <si>
    <t>Bantalab</t>
  </si>
  <si>
    <t>BARAMULA</t>
  </si>
  <si>
    <t>BORSAD</t>
  </si>
  <si>
    <t>DODA</t>
  </si>
  <si>
    <t>JAMMU</t>
  </si>
  <si>
    <t>JAMMUTAWI</t>
  </si>
  <si>
    <t>KARGIL</t>
  </si>
  <si>
    <t>KATHUA</t>
  </si>
  <si>
    <t>KUPWARA</t>
  </si>
  <si>
    <t>LEH</t>
  </si>
  <si>
    <t>POONCH</t>
  </si>
  <si>
    <t>PULWAMA</t>
  </si>
  <si>
    <t>RAJOURI</t>
  </si>
  <si>
    <t>SRINAGAR</t>
  </si>
  <si>
    <t>UDHAMPUR</t>
  </si>
  <si>
    <t>BHAGALPUR</t>
  </si>
  <si>
    <t>Jharkhand</t>
  </si>
  <si>
    <t>BOKARO</t>
  </si>
  <si>
    <t>CHAIBASA</t>
  </si>
  <si>
    <t>DEOGHAR</t>
  </si>
  <si>
    <t>DHANBAD</t>
  </si>
  <si>
    <t>DUMKA</t>
  </si>
  <si>
    <t>GHATSHILA</t>
  </si>
  <si>
    <t>GUMLA</t>
  </si>
  <si>
    <t>HAZARIBAGH</t>
  </si>
  <si>
    <t>JAMSHEDPUR</t>
  </si>
  <si>
    <t>JHUMRITELAIYA</t>
  </si>
  <si>
    <t>Koderma</t>
  </si>
  <si>
    <t>LOHARDAGA</t>
  </si>
  <si>
    <t>PAKUR</t>
  </si>
  <si>
    <t>PALAMU</t>
  </si>
  <si>
    <t>RANCHI</t>
  </si>
  <si>
    <t>Karnataka</t>
  </si>
  <si>
    <t>BAGALKHOT</t>
  </si>
  <si>
    <t>BAGALUR</t>
  </si>
  <si>
    <t>BAGRU</t>
  </si>
  <si>
    <t>BANTWAL</t>
  </si>
  <si>
    <t>BELGAUM</t>
  </si>
  <si>
    <t>BELLARY</t>
  </si>
  <si>
    <t>BENGALURU</t>
  </si>
  <si>
    <t>BHADRAVATHI</t>
  </si>
  <si>
    <t>BIDAR</t>
  </si>
  <si>
    <t>BIJAPUR</t>
  </si>
  <si>
    <t>CHAMARAJANAGAR</t>
  </si>
  <si>
    <t>CHIKKABALLAPUR</t>
  </si>
  <si>
    <t>CHIKMAGALUR</t>
  </si>
  <si>
    <t>CHIMMAD</t>
  </si>
  <si>
    <t>CHITRADURGA</t>
  </si>
  <si>
    <t>DAKOR</t>
  </si>
  <si>
    <t>DAVANGERE</t>
  </si>
  <si>
    <t>DHARWAD</t>
  </si>
  <si>
    <t>GADAG</t>
  </si>
  <si>
    <t>GANGAVATHI</t>
  </si>
  <si>
    <t>GULBARGA</t>
  </si>
  <si>
    <t>HASSAN</t>
  </si>
  <si>
    <t>HAVERI</t>
  </si>
  <si>
    <t>HOSPET</t>
  </si>
  <si>
    <t>HUBLI</t>
  </si>
  <si>
    <t>KAGADASPURA</t>
  </si>
  <si>
    <t>KAIGA</t>
  </si>
  <si>
    <t>KARKALA</t>
  </si>
  <si>
    <t>KARWAR</t>
  </si>
  <si>
    <t>KODAGU</t>
  </si>
  <si>
    <t>KOLAR</t>
  </si>
  <si>
    <t>KOPPAL</t>
  </si>
  <si>
    <t>KOWTHAL</t>
  </si>
  <si>
    <t>KUMTA</t>
  </si>
  <si>
    <t>KUNDAPURA</t>
  </si>
  <si>
    <t>KUREKUPPA</t>
  </si>
  <si>
    <t>MADIKERI</t>
  </si>
  <si>
    <t>MANDYA</t>
  </si>
  <si>
    <t>MANGALORE</t>
  </si>
  <si>
    <t>MANIPAL</t>
  </si>
  <si>
    <t>MYSORE</t>
  </si>
  <si>
    <t>NARASINGHGARH</t>
  </si>
  <si>
    <t>PUTTUR</t>
  </si>
  <si>
    <t>RAICHUR</t>
  </si>
  <si>
    <t>RAMANAGARAM</t>
  </si>
  <si>
    <t>RAMDURG</t>
  </si>
  <si>
    <t>SEDAM</t>
  </si>
  <si>
    <t>SHAGYAM</t>
  </si>
  <si>
    <t>SHIMOGA</t>
  </si>
  <si>
    <t>SINDHANOOR</t>
  </si>
  <si>
    <t>SIRAGUPPA</t>
  </si>
  <si>
    <t>SIRSI</t>
  </si>
  <si>
    <t>SULIA</t>
  </si>
  <si>
    <t>THARWAD</t>
  </si>
  <si>
    <t>TIPTUR</t>
  </si>
  <si>
    <t>TUMKUR</t>
  </si>
  <si>
    <t>UDUPI</t>
  </si>
  <si>
    <t>UTTARKANNADA</t>
  </si>
  <si>
    <t>ADOOR</t>
  </si>
  <si>
    <t>Kerala</t>
  </si>
  <si>
    <t>ALLEPPEY</t>
  </si>
  <si>
    <t>ALUVA</t>
  </si>
  <si>
    <t>BADAGARA</t>
  </si>
  <si>
    <t>CALICUT</t>
  </si>
  <si>
    <t>CANNANORE</t>
  </si>
  <si>
    <t>CHANGANACHERY</t>
  </si>
  <si>
    <t>CHATHANNOR</t>
  </si>
  <si>
    <t>CHENGANOOR</t>
  </si>
  <si>
    <t>COCHIN</t>
  </si>
  <si>
    <t>ERNAKULAM</t>
  </si>
  <si>
    <t>IDUKI</t>
  </si>
  <si>
    <t>KADAKKAVOOR</t>
  </si>
  <si>
    <t>KALOOR</t>
  </si>
  <si>
    <t>KANNUR</t>
  </si>
  <si>
    <t>KARUNAGAPALLY</t>
  </si>
  <si>
    <t>KASARAGODE</t>
  </si>
  <si>
    <t>KAZHAKOOTAM</t>
  </si>
  <si>
    <t>KILLIMANOOR</t>
  </si>
  <si>
    <t>KOCHI</t>
  </si>
  <si>
    <t>KOLLAM</t>
  </si>
  <si>
    <t>KOTHAMANGALAM</t>
  </si>
  <si>
    <t>KOTTARAKKARA</t>
  </si>
  <si>
    <t>KOTTAYAM</t>
  </si>
  <si>
    <t>KOZHIKODE</t>
  </si>
  <si>
    <t>KUMARAKON</t>
  </si>
  <si>
    <t>KUNNAMANGALAM</t>
  </si>
  <si>
    <t>MAHE</t>
  </si>
  <si>
    <t>MALLAPURAM</t>
  </si>
  <si>
    <t>MANJERI</t>
  </si>
  <si>
    <t>MAVELIKARA</t>
  </si>
  <si>
    <t>MOOVATTUPUZHA</t>
  </si>
  <si>
    <t>MUNNAR</t>
  </si>
  <si>
    <t>NEDUMANGADU</t>
  </si>
  <si>
    <t>OTTAPALAYAM</t>
  </si>
  <si>
    <t>PADANILAM</t>
  </si>
  <si>
    <t>PALA</t>
  </si>
  <si>
    <t>PALAKKAD</t>
  </si>
  <si>
    <t>PALGHAT</t>
  </si>
  <si>
    <t>PALLAKOL</t>
  </si>
  <si>
    <t>PARAVOOR</t>
  </si>
  <si>
    <t>PATHANAMTHITTA</t>
  </si>
  <si>
    <t>PAYYANUR</t>
  </si>
  <si>
    <t>PERALAM</t>
  </si>
  <si>
    <t>PERINTALMANNA</t>
  </si>
  <si>
    <t>PERUMBAVOOR</t>
  </si>
  <si>
    <t>PUNALUR</t>
  </si>
  <si>
    <t>QUILANDI</t>
  </si>
  <si>
    <t>QUILON</t>
  </si>
  <si>
    <t>RANDAMPUZHA</t>
  </si>
  <si>
    <t>THALIPARAMBA</t>
  </si>
  <si>
    <t>THALLASSERY</t>
  </si>
  <si>
    <t>THEKKADY</t>
  </si>
  <si>
    <t>THRISSUR</t>
  </si>
  <si>
    <t>THIRUVALLA</t>
  </si>
  <si>
    <t>THIRUVANANTHAPURAM</t>
  </si>
  <si>
    <t>THODUPUZHA</t>
  </si>
  <si>
    <t>THYCAUD</t>
  </si>
  <si>
    <t>TIRUR</t>
  </si>
  <si>
    <t>TRICHUR</t>
  </si>
  <si>
    <t>Trissur</t>
  </si>
  <si>
    <t>TRIVANDRUM</t>
  </si>
  <si>
    <t>UZHAVOOR</t>
  </si>
  <si>
    <t>VADAGARA</t>
  </si>
  <si>
    <t>VADAKKANCHERI</t>
  </si>
  <si>
    <t>Vaikom</t>
  </si>
  <si>
    <t>WYNAD</t>
  </si>
  <si>
    <t>KAVARATTI</t>
  </si>
  <si>
    <t>Lakshwadweep</t>
  </si>
  <si>
    <t>BADWANI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</si>
  <si>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</si>
  <si>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</si>
  <si>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</si>
  <si>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</si>
  <si>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</si>
  <si>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</si>
  <si>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</si>
  <si>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</si>
  <si>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</si>
  <si>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</si>
  <si>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</si>
  <si>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</si>
  <si>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</si>
  <si>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GAIMOD</t>
  </si>
  <si>
    <t>GUNA</t>
  </si>
  <si>
    <t>GWALIOR</t>
  </si>
  <si>
    <t>HARDA</t>
  </si>
  <si>
    <t>HOSHANGABAD</t>
  </si>
  <si>
    <t>INDORE</t>
  </si>
  <si>
    <t>ITARSI</t>
  </si>
  <si>
    <t>JABALPUR</t>
  </si>
  <si>
    <t>JHABUA</t>
  </si>
  <si>
    <t>KARHIL</t>
  </si>
  <si>
    <t>KATNI</t>
  </si>
  <si>
    <t>KHAMBHAT</t>
  </si>
  <si>
    <t>KHANDWA</t>
  </si>
  <si>
    <t>KHARGONE</t>
  </si>
  <si>
    <t>MANDIDEEP</t>
  </si>
  <si>
    <t>MANDLA</t>
  </si>
  <si>
    <t>MANDSAUR</t>
  </si>
  <si>
    <t>MHOW</t>
  </si>
  <si>
    <t>MORENA</t>
  </si>
  <si>
    <t>NARSINGHPUR</t>
  </si>
  <si>
    <t>NEEMUCH</t>
  </si>
  <si>
    <t>OBRA</t>
  </si>
  <si>
    <t>PANNA</t>
  </si>
  <si>
    <t>PITHAMPUR</t>
  </si>
  <si>
    <t>RAISEN</t>
  </si>
  <si>
    <t>RAJGARH</t>
  </si>
  <si>
    <t>RAJPUR</t>
  </si>
  <si>
    <t>RATHLAM</t>
  </si>
  <si>
    <t>RATLAM</t>
  </si>
  <si>
    <t>REWA</t>
  </si>
  <si>
    <t>SAGAR</t>
  </si>
  <si>
    <t>SAHDOL</t>
  </si>
  <si>
    <t>SATNA</t>
  </si>
  <si>
    <t>SEHORE</t>
  </si>
  <si>
    <t>SENDHWA</t>
  </si>
  <si>
    <t>SEONI</t>
  </si>
  <si>
    <t>SHAHDOL</t>
  </si>
  <si>
    <t>SHAJAPUR</t>
  </si>
  <si>
    <t>SHIVPURI</t>
  </si>
  <si>
    <t>SIDHI</t>
  </si>
  <si>
    <t>SIEON</t>
  </si>
  <si>
    <t>SINGRAULI</t>
  </si>
  <si>
    <t>SURGUJA</t>
  </si>
  <si>
    <t>TIKAMGARH</t>
  </si>
  <si>
    <t>UJJAIN</t>
  </si>
  <si>
    <t>VIDISHA</t>
  </si>
  <si>
    <t>WARASEMI</t>
  </si>
  <si>
    <t>AHMEDNAGAR</t>
  </si>
  <si>
    <t>Maharashtra</t>
  </si>
  <si>
    <t>AJANTA</t>
  </si>
  <si>
    <t>AKOLA</t>
  </si>
  <si>
    <t>ALIBAGH</t>
  </si>
  <si>
    <t>AMRAVATI</t>
  </si>
  <si>
    <t>ANKLESHWAR</t>
  </si>
  <si>
    <t>AURANGABAD</t>
  </si>
  <si>
    <t>BADLAPUR</t>
  </si>
  <si>
    <t>BARAMATI</t>
  </si>
  <si>
    <t>BEED</t>
  </si>
  <si>
    <t>BHANDRA</t>
  </si>
  <si>
    <t>BHIWANDI</t>
  </si>
  <si>
    <t>BHUSAWAL</t>
  </si>
  <si>
    <t>BULDANA</t>
  </si>
  <si>
    <t>CHANDRAPUR</t>
  </si>
  <si>
    <t>DHULE</t>
  </si>
  <si>
    <t>GADCHIROLI</t>
  </si>
  <si>
    <t>GONDIA</t>
  </si>
  <si>
    <t>JALGAON</t>
  </si>
  <si>
    <t>JALNA</t>
  </si>
  <si>
    <t>KALYAN</t>
  </si>
  <si>
    <t>KHOPOLI</t>
  </si>
  <si>
    <t>KOLHAPUR</t>
  </si>
  <si>
    <t>LATUR</t>
  </si>
  <si>
    <t>MALEGAON</t>
  </si>
  <si>
    <t>MALVAN</t>
  </si>
  <si>
    <t>MUMBAI</t>
  </si>
  <si>
    <t>NAGATHONE</t>
  </si>
  <si>
    <t>NAGPUR</t>
  </si>
  <si>
    <t>NANDAPUR</t>
  </si>
  <si>
    <t>NANDED</t>
  </si>
  <si>
    <t>NANDURBAR</t>
  </si>
  <si>
    <t>NASIK</t>
  </si>
  <si>
    <t>NAVIMUMBAI</t>
  </si>
  <si>
    <t>OROS</t>
  </si>
  <si>
    <t>OSMANABAD</t>
  </si>
  <si>
    <t>PALGHAR</t>
  </si>
  <si>
    <t>PANVEL</t>
  </si>
  <si>
    <t>PARBHANI</t>
  </si>
  <si>
    <t>Patalganga</t>
  </si>
  <si>
    <t>PIMPARI</t>
  </si>
  <si>
    <t>PimpriChinchwad</t>
  </si>
  <si>
    <t>PUNE</t>
  </si>
  <si>
    <t>RAIGAD</t>
  </si>
  <si>
    <t>RATNAGIRI</t>
  </si>
  <si>
    <t>SANGLI</t>
  </si>
  <si>
    <t>SATARA</t>
  </si>
  <si>
    <t>SAWANTWADI</t>
  </si>
  <si>
    <t>SINDHUDURG</t>
  </si>
  <si>
    <t>SINDKHEDA</t>
  </si>
  <si>
    <t>SOLAPUR</t>
  </si>
  <si>
    <t>SRIRAMPUR</t>
  </si>
  <si>
    <t>TARAPUR</t>
  </si>
  <si>
    <t>THANE</t>
  </si>
  <si>
    <t>TITWALA</t>
  </si>
  <si>
    <t>ULHASNAGAR</t>
  </si>
  <si>
    <t>WADKHAL</t>
  </si>
  <si>
    <t>WARDHA</t>
  </si>
  <si>
    <t>WASHIM</t>
  </si>
  <si>
    <t>YAVATMAL</t>
  </si>
  <si>
    <t>YEOTMAL</t>
  </si>
  <si>
    <t>BISHENPUR</t>
  </si>
  <si>
    <t>Manipur</t>
  </si>
  <si>
    <t>CHURCHANDPUR</t>
  </si>
  <si>
    <t>IMPHAL</t>
  </si>
  <si>
    <t>LUNAWADA</t>
  </si>
  <si>
    <t>NORTHCACHARHILL</t>
  </si>
  <si>
    <t>SENAPATI</t>
  </si>
  <si>
    <t>TAMENGLONG</t>
  </si>
  <si>
    <t>THAUBAL</t>
  </si>
  <si>
    <t>UKHRUL</t>
  </si>
  <si>
    <t>AMALSAD</t>
  </si>
  <si>
    <t>Meghalaya</t>
  </si>
  <si>
    <t>BUMIHAT,MEGHALAYA</t>
  </si>
  <si>
    <t>EASTGAROHILLS</t>
  </si>
  <si>
    <t>EASTKHASIHILLS</t>
  </si>
  <si>
    <t>JAINTIAHILLS</t>
  </si>
  <si>
    <t>SHILLONG</t>
  </si>
  <si>
    <t>UDGIR</t>
  </si>
  <si>
    <t>WESTGAROHILLS</t>
  </si>
  <si>
    <t>WESTKHASIHILLS</t>
  </si>
  <si>
    <t>AIZAWAL</t>
  </si>
  <si>
    <t>Mizoram</t>
  </si>
  <si>
    <t>CHHIMTUIPUI</t>
  </si>
  <si>
    <t>DIMAPUR</t>
  </si>
  <si>
    <t>Nagaland</t>
  </si>
  <si>
    <t>KOHIMA</t>
  </si>
  <si>
    <t>MOKOKCHUNG</t>
  </si>
  <si>
    <t>MON</t>
  </si>
  <si>
    <t>PHEK</t>
  </si>
  <si>
    <t>TUENSANG</t>
  </si>
  <si>
    <t>WOKHA</t>
  </si>
  <si>
    <t>ZUNHEBATO</t>
  </si>
  <si>
    <t>ANGUL</t>
  </si>
  <si>
    <t>Orissa</t>
  </si>
  <si>
    <t>BALASORE</t>
  </si>
  <si>
    <t>BARGARH</t>
  </si>
  <si>
    <t>BARBIL</t>
  </si>
  <si>
    <t>BERHAMPUR</t>
  </si>
  <si>
    <t>BHADRAK</t>
  </si>
  <si>
    <t>BHUBANESHWAR</t>
  </si>
  <si>
    <t>BOLANGIR</t>
  </si>
  <si>
    <t>Boudh</t>
  </si>
  <si>
    <t>CHANDIKHOL</t>
  </si>
  <si>
    <t>CHHATRAPUR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</si>
  <si>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</si>
  <si>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</si>
  <si>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</si>
  <si>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</si>
  <si>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</si>
  <si>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</si>
  <si>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</si>
  <si>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</si>
  <si>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</si>
  <si>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KALOL</t>
  </si>
  <si>
    <t>Kandhamal</t>
  </si>
  <si>
    <t>Kendrapara</t>
  </si>
  <si>
    <t>KEONJHAR</t>
  </si>
  <si>
    <t>KHURDA</t>
  </si>
  <si>
    <t>KORAPUT</t>
  </si>
  <si>
    <t>LANJIGARH</t>
  </si>
  <si>
    <t>MAYURBHANJ</t>
  </si>
  <si>
    <t>Nabarangapur</t>
  </si>
  <si>
    <t>NAYAGARH</t>
  </si>
  <si>
    <t>NUAPARA</t>
  </si>
  <si>
    <t>PARADEEP</t>
  </si>
  <si>
    <t>PHULBANI</t>
  </si>
  <si>
    <t>PURI</t>
  </si>
  <si>
    <t>Rayagada</t>
  </si>
  <si>
    <t>ROURKELA</t>
  </si>
  <si>
    <t>SAMBALPUR</t>
  </si>
  <si>
    <t>SOMITIPUR</t>
  </si>
  <si>
    <t>Sonepur</t>
  </si>
  <si>
    <t>SUNDARGARH</t>
  </si>
  <si>
    <t>KARAIKAL</t>
  </si>
  <si>
    <t>Pondicherry</t>
  </si>
  <si>
    <t>PONDICHERRY</t>
  </si>
  <si>
    <t>VILLIANUR</t>
  </si>
  <si>
    <t>ABOHAR</t>
  </si>
  <si>
    <t>Punjab</t>
  </si>
  <si>
    <t>AMRITSAR</t>
  </si>
  <si>
    <t>BAGAPURNA</t>
  </si>
  <si>
    <t>BATHINDA</t>
  </si>
  <si>
    <t>BHATINDA</t>
  </si>
  <si>
    <t>CHANDIGARH</t>
  </si>
  <si>
    <t>Derabassi</t>
  </si>
  <si>
    <t>FARIDKOT</t>
  </si>
  <si>
    <t>FEROZEPUR</t>
  </si>
  <si>
    <t>GORAYA</t>
  </si>
  <si>
    <t>GURDASPUR</t>
  </si>
  <si>
    <t>HOSHIARPUR</t>
  </si>
  <si>
    <t>JAGRAON</t>
  </si>
  <si>
    <t>JALLANDHAR</t>
  </si>
  <si>
    <t>JULLUNDER</t>
  </si>
  <si>
    <t>KANNAUJ</t>
  </si>
  <si>
    <t>KAPURTHALA</t>
  </si>
  <si>
    <t>KHANNA</t>
  </si>
  <si>
    <t>KHARAR</t>
  </si>
  <si>
    <t>LUDHIANA</t>
  </si>
  <si>
    <t>LUNGLEI</t>
  </si>
  <si>
    <t>MANIMAJRA</t>
  </si>
  <si>
    <t>Mansa</t>
  </si>
  <si>
    <t>MOGA</t>
  </si>
  <si>
    <t>MOHALI</t>
  </si>
  <si>
    <t>MORINDA</t>
  </si>
  <si>
    <t>Mubarikpur</t>
  </si>
  <si>
    <t>MUKERIAN</t>
  </si>
  <si>
    <t>NANGAL</t>
  </si>
  <si>
    <t>NAWASHAHR</t>
  </si>
  <si>
    <t>Nayanangal</t>
  </si>
  <si>
    <t>PATHANKOT</t>
  </si>
  <si>
    <t>PATIALA</t>
  </si>
  <si>
    <t>PHAGWARA</t>
  </si>
  <si>
    <t>Rajpura</t>
  </si>
  <si>
    <t>RANIGUNJ</t>
  </si>
  <si>
    <t>ROPAR</t>
  </si>
  <si>
    <t>Rupnagar</t>
  </si>
  <si>
    <t>SANGRUR</t>
  </si>
  <si>
    <t>SUNAM</t>
  </si>
  <si>
    <t>ZIRAKPUR</t>
  </si>
  <si>
    <t>AJMER</t>
  </si>
  <si>
    <t>Rajasthan</t>
  </si>
  <si>
    <t>ALWAR</t>
  </si>
  <si>
    <t>BANSWARA</t>
  </si>
  <si>
    <t>BARAN</t>
  </si>
  <si>
    <t>BARMER</t>
  </si>
  <si>
    <t>BEAWAR</t>
  </si>
  <si>
    <t>BHARATPUR</t>
  </si>
  <si>
    <t>BHILWARA</t>
  </si>
  <si>
    <t>BHIWARI</t>
  </si>
  <si>
    <t>BIKANER</t>
  </si>
  <si>
    <t>BUNDI</t>
  </si>
  <si>
    <t>CHANDEL</t>
  </si>
  <si>
    <t>CHITTORGARH</t>
  </si>
  <si>
    <t>CHURU</t>
  </si>
  <si>
    <t>DAUSA</t>
  </si>
  <si>
    <t>DHOLPUR</t>
  </si>
  <si>
    <t>DHORAJI</t>
  </si>
  <si>
    <t>DUNGARPUR</t>
  </si>
  <si>
    <t>GANGANAGAR</t>
  </si>
  <si>
    <t>HANUMANGARH</t>
  </si>
  <si>
    <t>HINDAUN</t>
  </si>
  <si>
    <t>HINDON</t>
  </si>
  <si>
    <t>JAIPUR</t>
  </si>
  <si>
    <t>JAISALMER</t>
  </si>
  <si>
    <t>JALORE</t>
  </si>
  <si>
    <t>JHALAWAR</t>
  </si>
  <si>
    <t>JHUNJHUNU</t>
  </si>
  <si>
    <t>JODHPUR</t>
  </si>
  <si>
    <t>KARAULI</t>
  </si>
  <si>
    <t>KEKRI</t>
  </si>
  <si>
    <t>KISHANGARH</t>
  </si>
  <si>
    <t>KOTA</t>
  </si>
  <si>
    <t>KUTPUTLI</t>
  </si>
  <si>
    <t>MADANAGANJ</t>
  </si>
  <si>
    <t>MAKRANA</t>
  </si>
  <si>
    <t>NAGAUR</t>
  </si>
  <si>
    <t>NASEERABAD</t>
  </si>
  <si>
    <t>PALI</t>
  </si>
  <si>
    <t>PILANI</t>
  </si>
  <si>
    <t>PUSHKAR</t>
  </si>
  <si>
    <t>RAJSAMAND</t>
  </si>
  <si>
    <t>RATANGARH</t>
  </si>
  <si>
    <t>SANGANER</t>
  </si>
  <si>
    <t>SARWAR</t>
  </si>
  <si>
    <t>SAWAIMADHOPUR</t>
  </si>
  <si>
    <t>SIKAR</t>
  </si>
  <si>
    <t>SIROHI</t>
  </si>
  <si>
    <t>SIRSHI</t>
  </si>
  <si>
    <t>SRIGANGANAGR</t>
  </si>
  <si>
    <t>SUJANGARH</t>
  </si>
  <si>
    <t>TONK</t>
  </si>
  <si>
    <t>UDAIPUR</t>
  </si>
  <si>
    <t>EASTSIKKIM</t>
  </si>
  <si>
    <t>Sikkim</t>
  </si>
  <si>
    <t>GANGTOK</t>
  </si>
  <si>
    <t>NAGALAND</t>
  </si>
  <si>
    <t>NORTHSIKKIM</t>
  </si>
  <si>
    <t>SIKKA</t>
  </si>
  <si>
    <t>SOUTHSIKKIM</t>
  </si>
  <si>
    <t>WESTSIKKIM</t>
  </si>
  <si>
    <t>AMBUR</t>
  </si>
  <si>
    <t>Tamilnadu</t>
  </si>
  <si>
    <t>ANNA</t>
  </si>
  <si>
    <t>ARAKKONAM</t>
  </si>
  <si>
    <t>ARNI</t>
  </si>
  <si>
    <t>ARANTHANGI</t>
  </si>
  <si>
    <t>ARCOT</t>
  </si>
  <si>
    <t>ARIYALUR</t>
  </si>
  <si>
    <t>AROKKANAM</t>
  </si>
  <si>
    <t>ARUPPUKOTTAI</t>
  </si>
  <si>
    <t>BARGUR</t>
  </si>
  <si>
    <t>CHENGAIANNA</t>
  </si>
  <si>
    <t>CHENGALPATTU</t>
  </si>
  <si>
    <t>CHENNAI</t>
  </si>
  <si>
    <t>CHEYYAR</t>
  </si>
  <si>
    <t>CHIDAMBARAM</t>
  </si>
  <si>
    <t>COIMBATORE</t>
  </si>
  <si>
    <t>COONOOR</t>
  </si>
  <si>
    <t>CUDDALORE</t>
  </si>
  <si>
    <t>DABHOI</t>
  </si>
  <si>
    <t>DHARAPURAM</t>
  </si>
  <si>
    <t>DHARMAPURI</t>
  </si>
  <si>
    <t>DINDIGUL-QEM</t>
  </si>
  <si>
    <t>ERODE</t>
  </si>
  <si>
    <t>GOBICHETTIPALAYAM</t>
  </si>
  <si>
    <t>GOPICHETTIPALAYAM</t>
  </si>
  <si>
    <t>GUDALORE</t>
  </si>
  <si>
    <t>GUDIYATHAM</t>
  </si>
  <si>
    <t>GUDUVANCHERRI</t>
  </si>
  <si>
    <t>HOSUR</t>
  </si>
  <si>
    <t>KALAYARKOVIL</t>
  </si>
  <si>
    <t>KALLAKURUCHI</t>
  </si>
  <si>
    <t>KALPAKKAM</t>
  </si>
  <si>
    <t>KAMARAJ</t>
  </si>
  <si>
    <t>KAMRUP</t>
  </si>
  <si>
    <t>KANCHIPURAM</t>
  </si>
  <si>
    <t>KANYAKUMARI</t>
  </si>
  <si>
    <t>KARAIKUDI</t>
  </si>
  <si>
    <t>KARUR</t>
  </si>
  <si>
    <t>KATPADI</t>
  </si>
  <si>
    <t>KILAKKARAI</t>
  </si>
  <si>
    <t>KODAIKANNAL</t>
  </si>
  <si>
    <t>KOVILPATTI</t>
  </si>
  <si>
    <t>KRISHNAGIRI</t>
  </si>
  <si>
    <t>KUMBAKONAM</t>
  </si>
  <si>
    <t>LALGUDI</t>
  </si>
  <si>
    <t>MADHURANTHAGAM</t>
  </si>
  <si>
    <t>MADURAI</t>
  </si>
  <si>
    <t>MANAMADURAI</t>
  </si>
  <si>
    <t>MANNARKUDI</t>
  </si>
  <si>
    <t>Mayiladuthurai</t>
  </si>
  <si>
    <t>METTUPALAYAM</t>
  </si>
  <si>
    <t>METTUR</t>
  </si>
  <si>
    <t>MINJURE</t>
  </si>
  <si>
    <t>NAGAPATTINAM</t>
  </si>
  <si>
    <t>NAGARKOIL</t>
  </si>
  <si>
    <t>NAMAKKAL</t>
  </si>
  <si>
    <t>NELLAIKATTA</t>
  </si>
  <si>
    <t>NEMILI</t>
  </si>
  <si>
    <t>NEYVELI</t>
  </si>
  <si>
    <t>NILGIRIS</t>
  </si>
  <si>
    <t>NORTHARCOT</t>
  </si>
  <si>
    <t>OOTY</t>
  </si>
  <si>
    <t>PALANI</t>
  </si>
  <si>
    <t>PAPANASAM</t>
  </si>
  <si>
    <t>PARAMAKUDI</t>
  </si>
  <si>
    <t>PASUMPON</t>
  </si>
  <si>
    <t>PATTUKKOTTAI</t>
  </si>
  <si>
    <t>PERAMBALUR</t>
  </si>
  <si>
    <t>PERUNTHURAI</t>
  </si>
  <si>
    <t>POLLACHI</t>
  </si>
  <si>
    <t>PONNARI</t>
  </si>
  <si>
    <t>PUDUKOTTAI</t>
  </si>
  <si>
    <t>PUNNALUR</t>
  </si>
  <si>
    <t>RAJAPALAYAM</t>
  </si>
  <si>
    <t>RAMANATHAPURAM</t>
  </si>
  <si>
    <t>RAMNAD</t>
  </si>
  <si>
    <t>RANIPET</t>
  </si>
  <si>
    <t>SALEM</t>
  </si>
  <si>
    <t>SANKAGIRI</t>
  </si>
  <si>
    <t>SANKARANKOVIL</t>
  </si>
  <si>
    <t>SATTUR</t>
  </si>
  <si>
    <t>SATYAMANGALAM</t>
  </si>
  <si>
    <t>SIRKALI</t>
  </si>
  <si>
    <t>SIVAGANGAI</t>
  </si>
  <si>
    <t>SIVAKASI</t>
  </si>
  <si>
    <t>SOTHUPAKKAM</t>
  </si>
  <si>
    <t>SOUTHARCOT</t>
  </si>
  <si>
    <t>SRIPERUMBUDUR</t>
  </si>
  <si>
    <t>SRIVILLIPUTHUR</t>
  </si>
  <si>
    <t>TADIPATRI</t>
  </si>
  <si>
    <t>TENKASI</t>
  </si>
  <si>
    <t>THANGADH</t>
  </si>
  <si>
    <t>THANJAVUR</t>
  </si>
  <si>
    <t>THENI</t>
  </si>
  <si>
    <t>THENKASI</t>
  </si>
  <si>
    <t>THIRUCHENDUR</t>
  </si>
  <si>
    <t>THIRUCHENGODU</t>
  </si>
  <si>
    <t>THIRUKKAZHUKUNDRAM</t>
  </si>
  <si>
    <t>THIRUKOILUR</t>
  </si>
  <si>
    <t>THIRUPATHUR</t>
  </si>
  <si>
    <t>THIRUPPORUR</t>
  </si>
  <si>
    <t>THIRUVALLUR</t>
  </si>
  <si>
    <t>THIRUVANAMALAI</t>
  </si>
  <si>
    <t>THIRUVARUR</t>
  </si>
  <si>
    <t>THITTAGUDI</t>
  </si>
  <si>
    <t>THONDI</t>
  </si>
  <si>
    <t>THUCKLAY</t>
  </si>
  <si>
    <t>Thuraiyur</t>
  </si>
  <si>
    <t>THINDIVANAM</t>
  </si>
  <si>
    <t>TIRUCHIRAPALLI</t>
  </si>
  <si>
    <t>TIRUNELVELI</t>
  </si>
  <si>
    <t>TIRUPUR</t>
  </si>
  <si>
    <t>TIRUTTANI</t>
  </si>
  <si>
    <t>TIRUVANNAMALAI</t>
  </si>
  <si>
    <t>TIRUVARUR</t>
  </si>
  <si>
    <t>TRICHY</t>
  </si>
  <si>
    <t>TUTICORIN</t>
  </si>
  <si>
    <t>UDUMALPET</t>
  </si>
  <si>
    <t>ULUNDERPET</t>
  </si>
  <si>
    <t>UTHIRAMERUR</t>
  </si>
  <si>
    <t>VALLIYOOR</t>
  </si>
  <si>
    <t>VALPARAI</t>
  </si>
  <si>
    <t>VANDAVASI</t>
  </si>
  <si>
    <t>VEDARANYAM</t>
  </si>
  <si>
    <t>VELANKANI</t>
  </si>
  <si>
    <t>VELLAKOVIL</t>
  </si>
  <si>
    <t>VELLORE</t>
  </si>
  <si>
    <t>VETTAVALAM</t>
  </si>
  <si>
    <t>VILLUPURAM</t>
  </si>
  <si>
    <t>VIRALIMALAI</t>
  </si>
  <si>
    <t>VRIDHACHALAM</t>
  </si>
  <si>
    <t>VIRUDHUNAGAR</t>
  </si>
  <si>
    <t>WALAJA</t>
  </si>
  <si>
    <t>ADILABAD</t>
  </si>
  <si>
    <t>Telangana</t>
  </si>
  <si>
    <t>HYDERABAD</t>
  </si>
  <si>
    <t>KARIMNAGAR</t>
  </si>
  <si>
    <t>KHAMMAM</t>
  </si>
  <si>
    <t>MAHABOBNAGAR</t>
  </si>
  <si>
    <t>NALGONDA</t>
  </si>
  <si>
    <t>NIZAMABAD</t>
  </si>
  <si>
    <t>WARANGAL</t>
  </si>
  <si>
    <t>AGARTALA</t>
  </si>
  <si>
    <t>Tripura</t>
  </si>
  <si>
    <t>NORTHTRIPURA</t>
  </si>
  <si>
    <t>SOUTHTRIPURA</t>
  </si>
  <si>
    <t>WESTTRIPURA</t>
  </si>
  <si>
    <t>AGRA</t>
  </si>
  <si>
    <t>ALIGARH</t>
  </si>
  <si>
    <t>ALLAHABAD</t>
  </si>
  <si>
    <t>ALMORA</t>
  </si>
  <si>
    <t>AURAIYA</t>
  </si>
  <si>
    <t>AZAMGARH</t>
  </si>
  <si>
    <t>BAHRAICH</t>
  </si>
  <si>
    <t>BALLIA</t>
  </si>
  <si>
    <t>BALRAMPUR</t>
  </si>
  <si>
    <t>BAMRAULI</t>
  </si>
  <si>
    <t>BANDA</t>
  </si>
  <si>
    <t>BARABANKI</t>
  </si>
  <si>
    <t>BARAUT</t>
  </si>
  <si>
    <t>BAREILLY</t>
  </si>
  <si>
    <t>BASTI</t>
  </si>
  <si>
    <t>BHAGPAT</t>
  </si>
  <si>
    <t>BIJNORE</t>
  </si>
  <si>
    <t>BLP</t>
  </si>
  <si>
    <t>BUDAUN</t>
  </si>
  <si>
    <t>BULANDSHAHAR</t>
  </si>
  <si>
    <t>CHAMOLI</t>
  </si>
  <si>
    <t>DADRI</t>
  </si>
  <si>
    <t>DEORIA</t>
  </si>
  <si>
    <t>ETAH</t>
  </si>
  <si>
    <t>ETAWAH</t>
  </si>
  <si>
    <t>FAIZABAD</t>
  </si>
  <si>
    <t>FARRUKHABAD</t>
  </si>
  <si>
    <t>FATEHPUR</t>
  </si>
  <si>
    <t>FIROZABAD</t>
  </si>
  <si>
    <t>GAUTHAMBUDDHNAGAR</t>
  </si>
  <si>
    <t>GHAZIABAD</t>
  </si>
  <si>
    <t>GHAZIPUR</t>
  </si>
  <si>
    <t>GONDA</t>
  </si>
  <si>
    <t>GORAKHPUR</t>
  </si>
  <si>
    <t>HAMIRPUR</t>
  </si>
  <si>
    <t>HAPUR</t>
  </si>
  <si>
    <t>HARDOI</t>
  </si>
  <si>
    <t>HATHRAS</t>
  </si>
  <si>
    <t>Itanagar</t>
  </si>
  <si>
    <t>JALAUN</t>
  </si>
  <si>
    <t>JAUNPUR</t>
  </si>
  <si>
    <t>JHANSI</t>
  </si>
  <si>
    <t>KANPUR</t>
  </si>
  <si>
    <t>KASHIPUR</t>
  </si>
  <si>
    <t>KHAMBOLAJ</t>
  </si>
  <si>
    <t>KHERI</t>
  </si>
  <si>
    <t>KHURJA</t>
  </si>
  <si>
    <t>LALITPUR</t>
  </si>
  <si>
    <t>LUCKNOW</t>
  </si>
  <si>
    <t>MAHOBA</t>
  </si>
  <si>
    <t>MAINPURI</t>
  </si>
  <si>
    <t>MATHURA</t>
  </si>
  <si>
    <t>MEERUT</t>
  </si>
  <si>
    <t>MIRZAPUR</t>
  </si>
  <si>
    <t>MORADABAD</t>
  </si>
  <si>
    <t>MUZAFFARNAGAR</t>
  </si>
  <si>
    <t>MUZZAFARPUR</t>
  </si>
  <si>
    <t>NARENDRANAGAR</t>
  </si>
  <si>
    <t>NOIDA</t>
  </si>
  <si>
    <t>PALLIA</t>
  </si>
  <si>
    <t>PAURIGARHWAL</t>
  </si>
  <si>
    <t>PITHORAGARH</t>
  </si>
  <si>
    <t>PRATAPGARH</t>
  </si>
  <si>
    <t>RAEBARELI</t>
  </si>
  <si>
    <t>RAMPUR</t>
  </si>
  <si>
    <t>RENUKOOT</t>
  </si>
  <si>
    <t>SAHARANPUR</t>
  </si>
  <si>
    <t>SAHIBABAD</t>
  </si>
  <si>
    <t>SHAHJAHANPUR</t>
  </si>
  <si>
    <t>SHAMALI</t>
  </si>
  <si>
    <t>SIKKIM</t>
  </si>
  <si>
    <t>SITAPUR</t>
  </si>
  <si>
    <t>SONEBHADRA</t>
  </si>
  <si>
    <t>SULTANPUR</t>
  </si>
  <si>
    <t>UNNAO</t>
  </si>
  <si>
    <t>VAISHALI</t>
  </si>
  <si>
    <t>VARANASI</t>
  </si>
  <si>
    <t>VRINDABAN</t>
  </si>
  <si>
    <t>Uttarakhand</t>
  </si>
  <si>
    <t>PILIBHIT</t>
  </si>
  <si>
    <t>BHUJIAGHAT</t>
  </si>
  <si>
    <t>Uttaranchal</t>
  </si>
  <si>
    <t>DEHRADUN</t>
  </si>
  <si>
    <t>HALDWANI</t>
  </si>
  <si>
    <t>HARIDWAR</t>
  </si>
  <si>
    <t>JASPUR</t>
  </si>
  <si>
    <t>MUSSOORIE</t>
  </si>
  <si>
    <t>NAINITAL</t>
  </si>
  <si>
    <t>NAJIBABAD</t>
  </si>
  <si>
    <t>RISHIKESH</t>
  </si>
  <si>
    <t>ROORKEE</t>
  </si>
  <si>
    <t>RUDRAPARAYAG</t>
  </si>
  <si>
    <t>RUDRAPUR</t>
  </si>
  <si>
    <t>TEHRI</t>
  </si>
  <si>
    <t>UTTARKASHI</t>
  </si>
  <si>
    <t>24NORTHPARGANAS</t>
  </si>
  <si>
    <t>24PARGANAS</t>
  </si>
  <si>
    <t>24SOUTHPARGANAS</t>
  </si>
  <si>
    <t>AASANSOL</t>
  </si>
  <si>
    <t>AGARPARA</t>
  </si>
  <si>
    <t>ALIPUR</t>
  </si>
  <si>
    <t>ALIPURDUAR</t>
  </si>
  <si>
    <t>BALLY</t>
  </si>
  <si>
    <t>BANKURA</t>
  </si>
  <si>
    <t>BARAKHPUR</t>
  </si>
  <si>
    <t>BARASAT</t>
  </si>
  <si>
    <t>BARRACKPORE</t>
  </si>
  <si>
    <t>BASIRIAT</t>
  </si>
  <si>
    <t>BIRBHUM</t>
  </si>
  <si>
    <t>BISHAPARA</t>
  </si>
  <si>
    <t>BONGAON</t>
  </si>
  <si>
    <t>BURDWAN</t>
  </si>
  <si>
    <t>COOCHBEHAR</t>
  </si>
  <si>
    <t>DANGS</t>
  </si>
  <si>
    <t>DANKUNIPOST</t>
  </si>
  <si>
    <t>DARJEELING</t>
  </si>
  <si>
    <t>DASPUR</t>
  </si>
  <si>
    <t>DURGAPUR</t>
  </si>
  <si>
    <t>GHATAL</t>
  </si>
  <si>
    <t>GOPIBALLAVPUR</t>
  </si>
  <si>
    <t>HALDIA</t>
  </si>
  <si>
    <t>HOOGHLY</t>
  </si>
  <si>
    <t>HOWRAH</t>
  </si>
  <si>
    <t>ISLAMPUR</t>
  </si>
  <si>
    <t>JALPAIGURI</t>
  </si>
  <si>
    <t>JHARGRAM</t>
  </si>
  <si>
    <t>KAIMUR</t>
  </si>
  <si>
    <t>KALYANI</t>
  </si>
  <si>
    <t>KHARAGPUR</t>
  </si>
  <si>
    <t>KOLKATTA</t>
  </si>
  <si>
    <t>KRISHNANAGAR</t>
  </si>
  <si>
    <t>MADHYAMGRAM</t>
  </si>
  <si>
    <t>MAHESHTALA</t>
  </si>
  <si>
    <t>MAKIA</t>
  </si>
  <si>
    <t>MALDA</t>
  </si>
  <si>
    <t>MECHEDA</t>
  </si>
  <si>
    <t>MIDNAPORE</t>
  </si>
  <si>
    <t>MOUZAPATKATA</t>
  </si>
  <si>
    <t>MURSHIDABAD</t>
  </si>
  <si>
    <t>NABAPALLY</t>
  </si>
  <si>
    <t>NADIA</t>
  </si>
  <si>
    <t>NALDA</t>
  </si>
  <si>
    <t>PINGLA</t>
  </si>
  <si>
    <t>PURULIA</t>
  </si>
  <si>
    <t>RAJARHAT</t>
  </si>
  <si>
    <t>RANAGHAT</t>
  </si>
  <si>
    <t>RANIGANJ</t>
  </si>
  <si>
    <t>SERAMPORE</t>
  </si>
  <si>
    <t>SILIGURI</t>
  </si>
  <si>
    <t>SONARPUR</t>
  </si>
  <si>
    <t>SUTAHATA</t>
  </si>
  <si>
    <t>TALPUKAR</t>
  </si>
  <si>
    <t>WESTDINAJPUR</t>
  </si>
  <si>
    <t>Andaman_Nicobar</t>
  </si>
  <si>
    <t>Andhra_Pradesh</t>
  </si>
  <si>
    <t>Arunachal_Pradesh</t>
  </si>
  <si>
    <t>Dadra_Nagar_Haveli</t>
  </si>
  <si>
    <t>Himachal_Pradesh</t>
  </si>
  <si>
    <t>Jammu_Kashmir</t>
  </si>
  <si>
    <t>Madhya_Pradesh</t>
  </si>
  <si>
    <t>Uttar_Pradesh</t>
  </si>
  <si>
    <t>West_Bengal</t>
  </si>
  <si>
    <t>State</t>
  </si>
  <si>
    <t>City</t>
  </si>
  <si>
    <t>Daman_Diu</t>
  </si>
  <si>
    <t>Rest_of_India</t>
  </si>
  <si>
    <t>OTHERS</t>
  </si>
  <si>
    <t>1ADULT 1CHILD</t>
  </si>
  <si>
    <t>1ADULT 2CHILDREN</t>
  </si>
  <si>
    <t>1ADULT 3CHILDREN</t>
  </si>
  <si>
    <t>1ADULT 4CHILDREN</t>
  </si>
  <si>
    <t>2ADULTS</t>
  </si>
  <si>
    <t>2ADULTS 1CHILD</t>
  </si>
  <si>
    <t>2ADULTS 2CHILDREN</t>
  </si>
  <si>
    <t>2ADULTS 3CHILDREN</t>
  </si>
  <si>
    <t>2ADULTS 4CHILDREN</t>
  </si>
  <si>
    <t>(B) TPA Fee</t>
  </si>
  <si>
    <t>Net Premium with TPA</t>
  </si>
  <si>
    <t xml:space="preserve">Zone 2 </t>
  </si>
  <si>
    <t>PORT_BLAIR</t>
  </si>
  <si>
    <t>PATAN_CHERUVU</t>
  </si>
  <si>
    <t>DALTON_GANJ</t>
  </si>
  <si>
    <t>PURNEA_CITY</t>
  </si>
  <si>
    <t>JANJIGIR_CHAMPA</t>
  </si>
  <si>
    <t>BASAVAN_KALYAN</t>
  </si>
  <si>
    <t>BILET_KHEDA</t>
  </si>
  <si>
    <t>FATEGARH_SAHIB</t>
  </si>
  <si>
    <t>MANDI_GOBINDGARH</t>
  </si>
  <si>
    <t>MERTA_CITY</t>
  </si>
  <si>
    <t>Greater_Noida</t>
  </si>
  <si>
    <t>DIAMOND_HARBOUR</t>
  </si>
  <si>
    <t>RAJARHAT_GOPALPUR</t>
  </si>
  <si>
    <t>BUDGE_BUDGE</t>
  </si>
  <si>
    <t>NORTH_DINAJPUR</t>
  </si>
  <si>
    <t>SOUTH_DINAJPUR</t>
  </si>
  <si>
    <t>GST</t>
  </si>
  <si>
    <t>SGST</t>
  </si>
  <si>
    <t>CGST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</si>
</sst>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0.0000%"/>
  </numFmts>
  <fonts count="4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4"/>
      <color indexed="60"/>
      <name val="Calibri"/>
      <family val="2"/>
    </font>
    <font>
      <b/>
      <i/>
      <u/>
      <sz val="14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rgb="FFFA7D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3" tint="0.79998168889431442"/>
      <name val="Calibri"/>
      <family val="2"/>
      <scheme val="minor"/>
    </font>
    <font>
      <b/>
      <u/>
      <sz val="14"/>
      <color theme="3" tint="0.7999816888943144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theme="8" tint="-0.24994659260841701"/>
      </right>
      <top style="thin">
        <color indexed="64"/>
      </top>
      <bottom/>
      <diagonal/>
    </border>
    <border>
      <left style="thin">
        <color theme="8" tint="-0.24994659260841701"/>
      </left>
      <right style="thin">
        <color indexed="64"/>
      </right>
      <top style="thin">
        <color indexed="64"/>
      </top>
      <bottom style="thin">
        <color theme="8" tint="-0.24994659260841701"/>
      </bottom>
      <diagonal/>
    </border>
    <border>
      <left style="thin">
        <color indexed="64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medium">
        <color theme="3" tint="-0.249977111117893"/>
      </top>
      <bottom style="thin">
        <color theme="0"/>
      </bottom>
      <diagonal/>
    </border>
    <border>
      <left/>
      <right style="thin">
        <color indexed="64"/>
      </right>
      <top style="medium">
        <color theme="3" tint="-0.249977111117893"/>
      </top>
      <bottom style="thin">
        <color theme="0"/>
      </bottom>
      <diagonal/>
    </border>
    <border>
      <left style="thin">
        <color indexed="64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8" tint="-0.24994659260841701"/>
      </left>
      <right style="thin">
        <color indexed="64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indexed="64"/>
      </right>
      <top style="thin">
        <color theme="8" tint="-0.24994659260841701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medium">
        <color theme="3" tint="-0.249977111117893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</borders>
  <cellStyleXfs count="21">
    <xf numFmtId="0" fontId="0" fillId="0" borderId="0"/>
    <xf numFmtId="0" fontId="5" fillId="3" borderId="0" applyNumberFormat="0" applyBorder="0" applyAlignment="0" applyProtection="0"/>
    <xf numFmtId="0" fontId="6" fillId="4" borderId="27" applyNumberFormat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6" borderId="27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9">
    <xf numFmtId="0" fontId="0" fillId="0" borderId="0" xfId="0"/>
    <xf numFmtId="0" fontId="13" fillId="7" borderId="1" xfId="0" applyFont="1" applyFill="1" applyBorder="1"/>
    <xf numFmtId="0" fontId="13" fillId="7" borderId="0" xfId="0" applyFont="1" applyFill="1" applyBorder="1"/>
    <xf numFmtId="0" fontId="13" fillId="7" borderId="2" xfId="0" applyFont="1" applyFill="1" applyBorder="1"/>
    <xf numFmtId="0" fontId="13" fillId="7" borderId="0" xfId="0" applyFont="1" applyFill="1" applyBorder="1" applyAlignment="1">
      <alignment horizontal="right"/>
    </xf>
    <xf numFmtId="0" fontId="14" fillId="7" borderId="1" xfId="0" applyFont="1" applyFill="1" applyBorder="1" applyAlignment="1">
      <alignment horizontal="left"/>
    </xf>
    <xf numFmtId="0" fontId="15" fillId="7" borderId="0" xfId="0" applyFont="1" applyFill="1" applyBorder="1" applyAlignment="1">
      <alignment horizontal="right"/>
    </xf>
    <xf numFmtId="0" fontId="13" fillId="7" borderId="3" xfId="0" applyFont="1" applyFill="1" applyBorder="1"/>
    <xf numFmtId="0" fontId="13" fillId="7" borderId="4" xfId="0" applyFont="1" applyFill="1" applyBorder="1"/>
    <xf numFmtId="0" fontId="11" fillId="0" borderId="5" xfId="0" applyFont="1" applyBorder="1"/>
    <xf numFmtId="0" fontId="11" fillId="0" borderId="6" xfId="0" applyFont="1" applyBorder="1"/>
    <xf numFmtId="0" fontId="0" fillId="0" borderId="5" xfId="0" applyBorder="1"/>
    <xf numFmtId="0" fontId="0" fillId="0" borderId="5" xfId="0" applyFont="1" applyBorder="1" applyAlignment="1">
      <alignment horizontal="left"/>
    </xf>
    <xf numFmtId="0" fontId="0" fillId="0" borderId="5" xfId="0" applyFill="1" applyBorder="1"/>
    <xf numFmtId="0" fontId="0" fillId="0" borderId="5" xfId="0" applyFont="1" applyFill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0" fillId="0" borderId="0" xfId="0" applyFont="1"/>
    <xf numFmtId="0" fontId="13" fillId="0" borderId="7" xfId="0" applyFont="1" applyBorder="1"/>
    <xf numFmtId="0" fontId="18" fillId="0" borderId="0" xfId="0" applyFont="1"/>
    <xf numFmtId="0" fontId="18" fillId="0" borderId="0" xfId="0" applyFont="1" applyAlignment="1">
      <alignment vertical="center"/>
    </xf>
    <xf numFmtId="0" fontId="0" fillId="0" borderId="0" xfId="0" applyAlignment="1">
      <alignment horizontal="right"/>
    </xf>
    <xf numFmtId="9" fontId="5" fillId="0" borderId="5" xfId="16" applyFont="1" applyBorder="1"/>
    <xf numFmtId="165" fontId="5" fillId="0" borderId="5" xfId="3" applyNumberFormat="1" applyFont="1" applyBorder="1"/>
    <xf numFmtId="0" fontId="0" fillId="0" borderId="0" xfId="0"/>
    <xf numFmtId="0" fontId="11" fillId="8" borderId="8" xfId="0" applyFont="1" applyFill="1" applyBorder="1" applyAlignment="1"/>
    <xf numFmtId="165" fontId="5" fillId="9" borderId="9" xfId="3" applyNumberFormat="1" applyFont="1" applyFill="1" applyBorder="1"/>
    <xf numFmtId="165" fontId="5" fillId="9" borderId="0" xfId="3" applyNumberFormat="1" applyFont="1" applyFill="1" applyBorder="1"/>
    <xf numFmtId="165" fontId="5" fillId="9" borderId="10" xfId="3" applyNumberFormat="1" applyFont="1" applyFill="1" applyBorder="1"/>
    <xf numFmtId="165" fontId="5" fillId="0" borderId="9" xfId="3" applyNumberFormat="1" applyFont="1" applyBorder="1"/>
    <xf numFmtId="165" fontId="5" fillId="0" borderId="0" xfId="3" applyNumberFormat="1" applyFont="1" applyBorder="1"/>
    <xf numFmtId="165" fontId="5" fillId="0" borderId="10" xfId="3" applyNumberFormat="1" applyFont="1" applyBorder="1"/>
    <xf numFmtId="165" fontId="5" fillId="0" borderId="11" xfId="3" applyNumberFormat="1" applyFont="1" applyBorder="1"/>
    <xf numFmtId="165" fontId="5" fillId="0" borderId="12" xfId="3" applyNumberFormat="1" applyFont="1" applyBorder="1"/>
    <xf numFmtId="165" fontId="5" fillId="0" borderId="7" xfId="3" applyNumberFormat="1" applyFont="1" applyBorder="1"/>
    <xf numFmtId="0" fontId="15" fillId="10" borderId="13" xfId="0" applyFont="1" applyFill="1" applyBorder="1"/>
    <xf numFmtId="0" fontId="0" fillId="10" borderId="14" xfId="0" applyFill="1" applyBorder="1"/>
    <xf numFmtId="0" fontId="0" fillId="10" borderId="15" xfId="0" applyFill="1" applyBorder="1"/>
    <xf numFmtId="0" fontId="13" fillId="10" borderId="1" xfId="0" applyFont="1" applyFill="1" applyBorder="1"/>
    <xf numFmtId="0" fontId="13" fillId="10" borderId="0" xfId="0" applyFont="1" applyFill="1" applyBorder="1"/>
    <xf numFmtId="0" fontId="13" fillId="10" borderId="16" xfId="0" applyFont="1" applyFill="1" applyBorder="1"/>
    <xf numFmtId="0" fontId="13" fillId="10" borderId="3" xfId="0" applyFont="1" applyFill="1" applyBorder="1"/>
    <xf numFmtId="0" fontId="11" fillId="0" borderId="5" xfId="0" applyFont="1" applyFill="1" applyBorder="1"/>
    <xf numFmtId="0" fontId="18" fillId="0" borderId="5" xfId="0" applyFont="1" applyBorder="1"/>
    <xf numFmtId="0" fontId="11" fillId="11" borderId="5" xfId="0" applyFont="1" applyFill="1" applyBorder="1" applyAlignment="1">
      <alignment horizontal="right" vertical="top"/>
    </xf>
    <xf numFmtId="0" fontId="0" fillId="0" borderId="5" xfId="0" applyBorder="1" applyAlignment="1">
      <alignment horizontal="right"/>
    </xf>
    <xf numFmtId="0" fontId="13" fillId="12" borderId="0" xfId="0" applyFont="1" applyFill="1" applyBorder="1"/>
    <xf numFmtId="0" fontId="13" fillId="12" borderId="0" xfId="0" applyFont="1" applyFill="1" applyBorder="1" applyAlignment="1">
      <alignment horizontal="right"/>
    </xf>
    <xf numFmtId="0" fontId="0" fillId="10" borderId="0" xfId="0" applyFill="1" applyBorder="1"/>
    <xf numFmtId="0" fontId="11" fillId="10" borderId="0" xfId="0" applyFon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18" fillId="10" borderId="14" xfId="0" applyFont="1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14" fillId="12" borderId="17" xfId="0" applyFont="1" applyFill="1" applyBorder="1"/>
    <xf numFmtId="0" fontId="13" fillId="12" borderId="18" xfId="0" applyFont="1" applyFill="1" applyBorder="1" applyAlignment="1">
      <alignment horizontal="right"/>
    </xf>
    <xf numFmtId="0" fontId="13" fillId="12" borderId="19" xfId="0" applyFont="1" applyFill="1" applyBorder="1"/>
    <xf numFmtId="0" fontId="13" fillId="12" borderId="9" xfId="0" applyFont="1" applyFill="1" applyBorder="1"/>
    <xf numFmtId="0" fontId="19" fillId="6" borderId="28" xfId="10" applyFont="1" applyBorder="1" applyAlignment="1">
      <alignment horizontal="right"/>
    </xf>
    <xf numFmtId="14" fontId="20" fillId="5" borderId="28" xfId="8" applyNumberFormat="1" applyFont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4" fillId="12" borderId="9" xfId="0" applyFont="1" applyFill="1" applyBorder="1" applyAlignment="1">
      <alignment horizontal="left"/>
    </xf>
    <xf numFmtId="0" fontId="13" fillId="12" borderId="10" xfId="0" applyFont="1" applyFill="1" applyBorder="1"/>
    <xf numFmtId="0" fontId="14" fillId="12" borderId="9" xfId="0" applyFont="1" applyFill="1" applyBorder="1"/>
    <xf numFmtId="0" fontId="13" fillId="12" borderId="11" xfId="0" applyFont="1" applyFill="1" applyBorder="1"/>
    <xf numFmtId="0" fontId="13" fillId="12" borderId="12" xfId="0" applyFont="1" applyFill="1" applyBorder="1" applyAlignment="1">
      <alignment horizontal="right"/>
    </xf>
    <xf numFmtId="165" fontId="21" fillId="4" borderId="29" xfId="3" applyNumberFormat="1" applyFont="1" applyFill="1" applyBorder="1"/>
    <xf numFmtId="0" fontId="0" fillId="12" borderId="30" xfId="0" applyFill="1" applyBorder="1"/>
    <xf numFmtId="165" fontId="5" fillId="3" borderId="31" xfId="1" applyNumberFormat="1" applyBorder="1"/>
    <xf numFmtId="0" fontId="0" fillId="12" borderId="32" xfId="0" applyFill="1" applyBorder="1"/>
    <xf numFmtId="165" fontId="5" fillId="3" borderId="33" xfId="1" applyNumberFormat="1" applyBorder="1"/>
    <xf numFmtId="0" fontId="11" fillId="7" borderId="34" xfId="0" applyFont="1" applyFill="1" applyBorder="1"/>
    <xf numFmtId="165" fontId="11" fillId="7" borderId="35" xfId="0" applyNumberFormat="1" applyFont="1" applyFill="1" applyBorder="1"/>
    <xf numFmtId="0" fontId="0" fillId="10" borderId="9" xfId="0" applyFill="1" applyBorder="1"/>
    <xf numFmtId="0" fontId="0" fillId="10" borderId="10" xfId="0" applyFill="1" applyBorder="1"/>
    <xf numFmtId="0" fontId="0" fillId="12" borderId="36" xfId="0" applyFill="1" applyBorder="1"/>
    <xf numFmtId="165" fontId="5" fillId="3" borderId="37" xfId="1" applyNumberFormat="1" applyBorder="1" applyAlignment="1">
      <alignment horizontal="right"/>
    </xf>
    <xf numFmtId="166" fontId="5" fillId="3" borderId="38" xfId="16" applyNumberFormat="1" applyFill="1" applyBorder="1"/>
    <xf numFmtId="165" fontId="11" fillId="7" borderId="35" xfId="3" applyNumberFormat="1" applyFont="1" applyFill="1" applyBorder="1"/>
    <xf numFmtId="0" fontId="11" fillId="7" borderId="39" xfId="0" applyFont="1" applyFill="1" applyBorder="1"/>
    <xf numFmtId="0" fontId="0" fillId="0" borderId="0" xfId="0" applyBorder="1"/>
    <xf numFmtId="0" fontId="11" fillId="13" borderId="8" xfId="0" applyFont="1" applyFill="1" applyBorder="1" applyAlignment="1"/>
    <xf numFmtId="166" fontId="5" fillId="0" borderId="5" xfId="16" applyNumberFormat="1" applyFont="1" applyBorder="1"/>
    <xf numFmtId="0" fontId="11" fillId="0" borderId="0" xfId="0" applyFont="1"/>
    <xf numFmtId="0" fontId="0" fillId="7" borderId="34" xfId="0" applyFill="1" applyBorder="1"/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165" fontId="11" fillId="14" borderId="40" xfId="3" applyNumberFormat="1" applyFont="1" applyFill="1" applyBorder="1"/>
    <xf numFmtId="165" fontId="11" fillId="14" borderId="35" xfId="3" applyNumberFormat="1" applyFont="1" applyFill="1" applyBorder="1"/>
    <xf numFmtId="0" fontId="22" fillId="14" borderId="1" xfId="0" applyFont="1" applyFill="1" applyBorder="1"/>
    <xf numFmtId="0" fontId="22" fillId="14" borderId="0" xfId="0" applyFont="1" applyFill="1" applyBorder="1"/>
    <xf numFmtId="1" fontId="19" fillId="6" borderId="28" xfId="10" applyNumberFormat="1" applyFont="1" applyBorder="1" applyAlignment="1">
      <alignment horizontal="right"/>
    </xf>
    <xf numFmtId="0" fontId="11" fillId="15" borderId="20" xfId="0" applyFont="1" applyFill="1" applyBorder="1" applyAlignment="1">
      <alignment horizontal="right" vertical="top"/>
    </xf>
    <xf numFmtId="0" fontId="11" fillId="15" borderId="8" xfId="0" applyFont="1" applyFill="1" applyBorder="1" applyAlignment="1">
      <alignment horizontal="right" vertical="top"/>
    </xf>
    <xf numFmtId="0" fontId="11" fillId="16" borderId="20" xfId="0" applyFont="1" applyFill="1" applyBorder="1" applyAlignment="1">
      <alignment horizontal="right" vertical="top"/>
    </xf>
    <xf numFmtId="0" fontId="11" fillId="17" borderId="8" xfId="0" applyFont="1" applyFill="1" applyBorder="1" applyAlignment="1">
      <alignment horizontal="right" vertical="top"/>
    </xf>
    <xf numFmtId="0" fontId="11" fillId="17" borderId="20" xfId="0" applyFont="1" applyFill="1" applyBorder="1" applyAlignment="1">
      <alignment horizontal="right" vertical="top"/>
    </xf>
    <xf numFmtId="0" fontId="11" fillId="17" borderId="21" xfId="0" applyFont="1" applyFill="1" applyBorder="1" applyAlignment="1">
      <alignment horizontal="right" vertical="top"/>
    </xf>
    <xf numFmtId="0" fontId="11" fillId="15" borderId="21" xfId="0" applyFont="1" applyFill="1" applyBorder="1" applyAlignment="1">
      <alignment horizontal="right" vertical="top"/>
    </xf>
    <xf numFmtId="0" fontId="18" fillId="0" borderId="0" xfId="0" applyFont="1" applyBorder="1"/>
    <xf numFmtId="0" fontId="12" fillId="0" borderId="0" xfId="0" applyFont="1"/>
    <xf numFmtId="0" fontId="12" fillId="0" borderId="0" xfId="0" applyFont="1" applyBorder="1"/>
    <xf numFmtId="0" fontId="23" fillId="0" borderId="0" xfId="0" applyFont="1" applyBorder="1"/>
    <xf numFmtId="0" fontId="23" fillId="0" borderId="0" xfId="0" applyFont="1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/>
    <xf numFmtId="1" fontId="12" fillId="0" borderId="0" xfId="0" applyNumberFormat="1" applyFont="1"/>
    <xf numFmtId="165" fontId="12" fillId="0" borderId="0" xfId="0" applyNumberFormat="1" applyFont="1"/>
    <xf numFmtId="0" fontId="13" fillId="14" borderId="0" xfId="0" applyFont="1" applyFill="1" applyBorder="1" applyAlignment="1">
      <alignment horizontal="right" wrapText="1"/>
    </xf>
    <xf numFmtId="0" fontId="24" fillId="0" borderId="5" xfId="0" applyFont="1" applyBorder="1"/>
    <xf numFmtId="0" fontId="12" fillId="0" borderId="5" xfId="0" applyFont="1" applyBorder="1"/>
    <xf numFmtId="0" fontId="12" fillId="0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3" fillId="12" borderId="0" xfId="0" applyFont="1" applyFill="1" applyBorder="1" applyAlignment="1">
      <alignment horizontal="right" wrapText="1"/>
    </xf>
    <xf numFmtId="0" fontId="0" fillId="15" borderId="8" xfId="0" applyFill="1" applyBorder="1" applyAlignment="1"/>
    <xf numFmtId="0" fontId="0" fillId="15" borderId="20" xfId="0" applyFill="1" applyBorder="1" applyAlignment="1"/>
    <xf numFmtId="0" fontId="0" fillId="15" borderId="21" xfId="0" applyFill="1" applyBorder="1" applyAlignment="1"/>
    <xf numFmtId="0" fontId="0" fillId="16" borderId="8" xfId="0" applyFill="1" applyBorder="1" applyAlignment="1"/>
    <xf numFmtId="0" fontId="0" fillId="16" borderId="20" xfId="0" applyFill="1" applyBorder="1" applyAlignment="1"/>
    <xf numFmtId="0" fontId="0" fillId="16" borderId="21" xfId="0" applyFill="1" applyBorder="1" applyAlignment="1"/>
    <xf numFmtId="0" fontId="0" fillId="17" borderId="8" xfId="0" applyFill="1" applyBorder="1" applyAlignment="1"/>
    <xf numFmtId="0" fontId="0" fillId="17" borderId="20" xfId="0" applyFill="1" applyBorder="1" applyAlignment="1"/>
    <xf numFmtId="0" fontId="0" fillId="17" borderId="21" xfId="0" applyFill="1" applyBorder="1" applyAlignment="1"/>
    <xf numFmtId="0" fontId="11" fillId="11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/>
    </xf>
    <xf numFmtId="0" fontId="25" fillId="0" borderId="0" xfId="0" applyFont="1"/>
    <xf numFmtId="0" fontId="0" fillId="12" borderId="0" xfId="0" applyFill="1" applyBorder="1"/>
    <xf numFmtId="0" fontId="11" fillId="7" borderId="41" xfId="0" applyFont="1" applyFill="1" applyBorder="1"/>
    <xf numFmtId="0" fontId="0" fillId="7" borderId="41" xfId="0" applyFill="1" applyBorder="1"/>
    <xf numFmtId="0" fontId="0" fillId="7" borderId="41" xfId="0" applyFont="1" applyFill="1" applyBorder="1"/>
    <xf numFmtId="0" fontId="11" fillId="7" borderId="42" xfId="0" applyFont="1" applyFill="1" applyBorder="1"/>
    <xf numFmtId="1" fontId="0" fillId="12" borderId="18" xfId="0" applyNumberFormat="1" applyFill="1" applyBorder="1"/>
    <xf numFmtId="1" fontId="0" fillId="12" borderId="0" xfId="0" applyNumberFormat="1" applyFill="1" applyBorder="1"/>
    <xf numFmtId="0" fontId="26" fillId="16" borderId="5" xfId="0" applyFont="1" applyFill="1" applyBorder="1"/>
    <xf numFmtId="165" fontId="26" fillId="16" borderId="5" xfId="0" applyNumberFormat="1" applyFont="1" applyFill="1" applyBorder="1"/>
    <xf numFmtId="0" fontId="0" fillId="0" borderId="0" xfId="0" applyFont="1" applyBorder="1"/>
    <xf numFmtId="0" fontId="18" fillId="0" borderId="0" xfId="0" applyFont="1" applyBorder="1" applyAlignment="1">
      <alignment wrapText="1"/>
    </xf>
    <xf numFmtId="0" fontId="11" fillId="0" borderId="0" xfId="0" applyFont="1" applyBorder="1"/>
    <xf numFmtId="166" fontId="5" fillId="0" borderId="0" xfId="16" applyNumberFormat="1" applyFont="1" applyBorder="1"/>
    <xf numFmtId="9" fontId="5" fillId="3" borderId="33" xfId="16" applyFill="1" applyBorder="1"/>
    <xf numFmtId="0" fontId="13" fillId="7" borderId="0" xfId="0" applyFont="1" applyFill="1" applyBorder="1" applyAlignment="1">
      <alignment horizontal="right" vertical="center"/>
    </xf>
    <xf numFmtId="43" fontId="12" fillId="0" borderId="0" xfId="0" applyNumberFormat="1" applyFont="1"/>
    <xf numFmtId="10" fontId="12" fillId="0" borderId="0" xfId="16" applyNumberFormat="1" applyFont="1"/>
    <xf numFmtId="167" fontId="12" fillId="0" borderId="0" xfId="16" applyNumberFormat="1" applyFont="1"/>
    <xf numFmtId="9" fontId="12" fillId="0" borderId="0" xfId="0" applyNumberFormat="1" applyFont="1" applyBorder="1"/>
    <xf numFmtId="10" fontId="12" fillId="0" borderId="0" xfId="0" applyNumberFormat="1" applyFont="1" applyBorder="1"/>
    <xf numFmtId="43" fontId="12" fillId="0" borderId="0" xfId="0" applyNumberFormat="1" applyFont="1" applyBorder="1"/>
    <xf numFmtId="0" fontId="27" fillId="7" borderId="2" xfId="0" applyFont="1" applyFill="1" applyBorder="1"/>
    <xf numFmtId="0" fontId="27" fillId="7" borderId="16" xfId="0" applyFont="1" applyFill="1" applyBorder="1"/>
    <xf numFmtId="0" fontId="27" fillId="7" borderId="4" xfId="0" applyFont="1" applyFill="1" applyBorder="1"/>
    <xf numFmtId="0" fontId="28" fillId="0" borderId="0" xfId="0" applyFont="1" applyFill="1"/>
    <xf numFmtId="0" fontId="12" fillId="0" borderId="0" xfId="0" applyFont="1" applyFill="1"/>
    <xf numFmtId="0" fontId="29" fillId="7" borderId="1" xfId="0" applyFont="1" applyFill="1" applyBorder="1"/>
    <xf numFmtId="0" fontId="29" fillId="7" borderId="2" xfId="0" applyFont="1" applyFill="1" applyBorder="1"/>
    <xf numFmtId="0" fontId="29" fillId="7" borderId="16" xfId="0" applyFont="1" applyFill="1" applyBorder="1"/>
    <xf numFmtId="0" fontId="29" fillId="7" borderId="4" xfId="0" applyFont="1" applyFill="1" applyBorder="1"/>
    <xf numFmtId="0" fontId="15" fillId="7" borderId="1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165" fontId="30" fillId="18" borderId="22" xfId="3" applyNumberFormat="1" applyFont="1" applyFill="1" applyBorder="1" applyAlignment="1" applyProtection="1">
      <alignment horizontal="right"/>
      <protection hidden="1"/>
    </xf>
    <xf numFmtId="165" fontId="30" fillId="19" borderId="22" xfId="3" applyNumberFormat="1" applyFont="1" applyFill="1" applyBorder="1" applyAlignment="1" applyProtection="1">
      <alignment horizontal="right"/>
      <protection hidden="1"/>
    </xf>
    <xf numFmtId="0" fontId="31" fillId="5" borderId="22" xfId="8" applyFont="1" applyBorder="1"/>
    <xf numFmtId="165" fontId="30" fillId="7" borderId="1" xfId="3" applyNumberFormat="1" applyFont="1" applyFill="1" applyBorder="1" applyAlignment="1" applyProtection="1">
      <alignment horizontal="right"/>
      <protection hidden="1"/>
    </xf>
    <xf numFmtId="165" fontId="30" fillId="13" borderId="22" xfId="3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0" fontId="28" fillId="0" borderId="0" xfId="0" applyFont="1" applyFill="1" applyAlignment="1">
      <alignment horizontal="right"/>
    </xf>
    <xf numFmtId="14" fontId="12" fillId="0" borderId="0" xfId="0" applyNumberFormat="1" applyFont="1" applyBorder="1"/>
    <xf numFmtId="2" fontId="12" fillId="0" borderId="0" xfId="0" applyNumberFormat="1" applyFont="1" applyBorder="1"/>
    <xf numFmtId="0" fontId="13" fillId="7" borderId="43" xfId="0" applyFont="1" applyFill="1" applyBorder="1" applyAlignment="1">
      <alignment horizontal="right"/>
    </xf>
    <xf numFmtId="0" fontId="32" fillId="7" borderId="43" xfId="0" applyFont="1" applyFill="1" applyBorder="1" applyAlignment="1">
      <alignment horizontal="right"/>
    </xf>
    <xf numFmtId="10" fontId="20" fillId="13" borderId="44" xfId="16" applyNumberFormat="1" applyFont="1" applyFill="1" applyBorder="1" applyAlignment="1" applyProtection="1">
      <alignment horizontal="right"/>
      <protection hidden="1"/>
    </xf>
    <xf numFmtId="10" fontId="20" fillId="13" borderId="45" xfId="16" applyNumberFormat="1" applyFont="1" applyFill="1" applyBorder="1" applyAlignment="1" applyProtection="1">
      <alignment horizontal="right"/>
      <protection hidden="1"/>
    </xf>
    <xf numFmtId="165" fontId="33" fillId="4" borderId="46" xfId="3" applyNumberFormat="1" applyFont="1" applyFill="1" applyBorder="1" applyAlignment="1" applyProtection="1">
      <alignment horizontal="right"/>
      <protection hidden="1"/>
    </xf>
    <xf numFmtId="0" fontId="14" fillId="7" borderId="43" xfId="0" applyFont="1" applyFill="1" applyBorder="1" applyAlignment="1">
      <alignment horizontal="right" vertical="center"/>
    </xf>
    <xf numFmtId="165" fontId="33" fillId="4" borderId="47" xfId="3" applyNumberFormat="1" applyFont="1" applyFill="1" applyBorder="1" applyAlignment="1" applyProtection="1">
      <alignment horizontal="right"/>
      <protection hidden="1"/>
    </xf>
    <xf numFmtId="0" fontId="19" fillId="6" borderId="47" xfId="10" applyFont="1" applyBorder="1" applyAlignment="1" applyProtection="1">
      <alignment horizontal="right"/>
      <protection hidden="1"/>
    </xf>
    <xf numFmtId="1" fontId="21" fillId="4" borderId="47" xfId="2" applyNumberFormat="1" applyFont="1" applyBorder="1" applyAlignment="1" applyProtection="1">
      <alignment horizontal="right"/>
      <protection hidden="1"/>
    </xf>
    <xf numFmtId="0" fontId="13" fillId="7" borderId="43" xfId="0" applyFont="1" applyFill="1" applyBorder="1" applyAlignment="1">
      <alignment horizontal="right" wrapText="1"/>
    </xf>
    <xf numFmtId="0" fontId="13" fillId="7" borderId="48" xfId="0" applyFont="1" applyFill="1" applyBorder="1" applyAlignment="1">
      <alignment horizontal="right"/>
    </xf>
    <xf numFmtId="0" fontId="13" fillId="7" borderId="49" xfId="0" applyFont="1" applyFill="1" applyBorder="1" applyAlignment="1">
      <alignment horizontal="right"/>
    </xf>
    <xf numFmtId="14" fontId="20" fillId="5" borderId="47" xfId="8" applyNumberFormat="1" applyFont="1" applyBorder="1" applyAlignment="1" applyProtection="1">
      <alignment horizontal="right"/>
    </xf>
    <xf numFmtId="2" fontId="21" fillId="4" borderId="47" xfId="2" applyNumberFormat="1" applyFont="1" applyBorder="1" applyAlignment="1" applyProtection="1">
      <alignment horizontal="right"/>
      <protection hidden="1"/>
    </xf>
    <xf numFmtId="165" fontId="34" fillId="19" borderId="47" xfId="3" applyNumberFormat="1" applyFont="1" applyFill="1" applyBorder="1" applyProtection="1">
      <protection hidden="1"/>
    </xf>
    <xf numFmtId="0" fontId="35" fillId="6" borderId="23" xfId="10" applyFont="1" applyBorder="1"/>
    <xf numFmtId="1" fontId="36" fillId="4" borderId="23" xfId="2" applyNumberFormat="1" applyFont="1" applyBorder="1" applyAlignment="1" applyProtection="1">
      <alignment horizontal="right"/>
      <protection hidden="1"/>
    </xf>
    <xf numFmtId="2" fontId="21" fillId="4" borderId="28" xfId="2" applyNumberFormat="1" applyFont="1" applyBorder="1" applyAlignment="1" applyProtection="1">
      <alignment horizontal="right"/>
      <protection hidden="1"/>
    </xf>
    <xf numFmtId="165" fontId="0" fillId="10" borderId="2" xfId="0" applyNumberFormat="1" applyFill="1" applyBorder="1"/>
    <xf numFmtId="0" fontId="32" fillId="7" borderId="16" xfId="0" applyFont="1" applyFill="1" applyBorder="1"/>
    <xf numFmtId="166" fontId="5" fillId="3" borderId="31" xfId="16" applyNumberFormat="1" applyFill="1" applyBorder="1"/>
    <xf numFmtId="0" fontId="13" fillId="0" borderId="0" xfId="0" applyFont="1" applyFill="1" applyBorder="1" applyAlignment="1">
      <alignment horizontal="right"/>
    </xf>
    <xf numFmtId="0" fontId="29" fillId="0" borderId="0" xfId="0" applyFont="1" applyFill="1" applyBorder="1" applyAlignment="1" applyProtection="1">
      <alignment horizontal="right"/>
    </xf>
    <xf numFmtId="0" fontId="29" fillId="0" borderId="0" xfId="0" applyFont="1" applyFill="1" applyBorder="1"/>
    <xf numFmtId="0" fontId="29" fillId="7" borderId="13" xfId="0" applyFont="1" applyFill="1" applyBorder="1"/>
    <xf numFmtId="0" fontId="29" fillId="7" borderId="14" xfId="0" applyFont="1" applyFill="1" applyBorder="1"/>
    <xf numFmtId="0" fontId="29" fillId="7" borderId="15" xfId="0" applyFont="1" applyFill="1" applyBorder="1"/>
    <xf numFmtId="0" fontId="13" fillId="7" borderId="3" xfId="0" applyFont="1" applyFill="1" applyBorder="1" applyAlignment="1">
      <alignment horizontal="right"/>
    </xf>
    <xf numFmtId="0" fontId="29" fillId="7" borderId="3" xfId="0" applyFont="1" applyFill="1" applyBorder="1" applyAlignment="1" applyProtection="1">
      <alignment horizontal="right"/>
    </xf>
    <xf numFmtId="0" fontId="13" fillId="0" borderId="0" xfId="0" applyFont="1" applyFill="1" applyBorder="1"/>
    <xf numFmtId="0" fontId="32" fillId="0" borderId="0" xfId="0" applyFont="1" applyFill="1" applyBorder="1" applyAlignment="1">
      <alignment horizontal="right"/>
    </xf>
    <xf numFmtId="165" fontId="33" fillId="0" borderId="0" xfId="3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>
      <alignment horizontal="right"/>
    </xf>
    <xf numFmtId="10" fontId="20" fillId="0" borderId="0" xfId="16" applyNumberFormat="1" applyFont="1" applyFill="1" applyBorder="1" applyAlignment="1" applyProtection="1">
      <alignment horizontal="right"/>
      <protection hidden="1"/>
    </xf>
    <xf numFmtId="0" fontId="15" fillId="0" borderId="0" xfId="0" applyFont="1" applyFill="1" applyBorder="1" applyAlignment="1">
      <alignment horizontal="right"/>
    </xf>
    <xf numFmtId="165" fontId="34" fillId="0" borderId="0" xfId="3" applyNumberFormat="1" applyFont="1" applyFill="1" applyBorder="1" applyProtection="1">
      <protection hidden="1"/>
    </xf>
    <xf numFmtId="0" fontId="14" fillId="0" borderId="0" xfId="0" applyFont="1" applyFill="1" applyBorder="1"/>
    <xf numFmtId="0" fontId="14" fillId="7" borderId="13" xfId="0" applyFont="1" applyFill="1" applyBorder="1"/>
    <xf numFmtId="0" fontId="13" fillId="7" borderId="14" xfId="0" applyFont="1" applyFill="1" applyBorder="1" applyAlignment="1">
      <alignment horizontal="right"/>
    </xf>
    <xf numFmtId="0" fontId="13" fillId="7" borderId="14" xfId="0" applyFont="1" applyFill="1" applyBorder="1"/>
    <xf numFmtId="0" fontId="13" fillId="7" borderId="15" xfId="0" applyFont="1" applyFill="1" applyBorder="1"/>
    <xf numFmtId="0" fontId="37" fillId="7" borderId="16" xfId="0" applyFont="1" applyFill="1" applyBorder="1"/>
    <xf numFmtId="165" fontId="5" fillId="0" borderId="5" xfId="3" applyNumberFormat="1" applyFont="1" applyBorder="1"/>
    <xf numFmtId="0" fontId="0" fillId="0" borderId="0" xfId="0" applyBorder="1" applyAlignment="1">
      <alignment horizontal="right"/>
    </xf>
    <xf numFmtId="165" fontId="26" fillId="16" borderId="0" xfId="0" applyNumberFormat="1" applyFont="1" applyFill="1" applyBorder="1"/>
    <xf numFmtId="0" fontId="38" fillId="2" borderId="0" xfId="0" applyFont="1" applyFill="1"/>
    <xf numFmtId="0" fontId="39" fillId="0" borderId="0" xfId="0" applyFont="1"/>
    <xf numFmtId="0" fontId="39" fillId="14" borderId="0" xfId="0" applyFont="1" applyFill="1"/>
    <xf numFmtId="0" fontId="39" fillId="0" borderId="5" xfId="0" applyFont="1" applyBorder="1"/>
    <xf numFmtId="43" fontId="0" fillId="0" borderId="0" xfId="0" applyNumberFormat="1"/>
    <xf numFmtId="43" fontId="29" fillId="0" borderId="0" xfId="0" applyNumberFormat="1" applyFont="1" applyFill="1" applyBorder="1" applyAlignment="1" applyProtection="1">
      <alignment horizontal="right"/>
    </xf>
    <xf numFmtId="165" fontId="30" fillId="0" borderId="0" xfId="3" applyNumberFormat="1" applyFont="1" applyFill="1" applyBorder="1" applyAlignment="1" applyProtection="1">
      <alignment horizontal="right"/>
      <protection hidden="1"/>
    </xf>
    <xf numFmtId="165" fontId="30" fillId="18" borderId="5" xfId="3" applyNumberFormat="1" applyFont="1" applyFill="1" applyBorder="1" applyAlignment="1" applyProtection="1">
      <alignment horizontal="right"/>
      <protection hidden="1"/>
    </xf>
    <xf numFmtId="165" fontId="30" fillId="19" borderId="50" xfId="3" applyNumberFormat="1" applyFont="1" applyFill="1" applyBorder="1" applyAlignment="1" applyProtection="1">
      <alignment horizontal="right"/>
      <protection hidden="1"/>
    </xf>
    <xf numFmtId="0" fontId="15" fillId="7" borderId="5" xfId="0" applyFont="1" applyFill="1" applyBorder="1" applyAlignment="1">
      <alignment horizontal="right"/>
    </xf>
    <xf numFmtId="0" fontId="13" fillId="7" borderId="5" xfId="0" applyFont="1" applyFill="1" applyBorder="1" applyAlignment="1">
      <alignment horizontal="right"/>
    </xf>
    <xf numFmtId="0" fontId="40" fillId="20" borderId="24" xfId="0" applyFont="1" applyFill="1" applyBorder="1" applyAlignment="1">
      <alignment horizontal="center"/>
    </xf>
    <xf numFmtId="0" fontId="40" fillId="20" borderId="2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41" fillId="20" borderId="24" xfId="0" applyFont="1" applyFill="1" applyBorder="1" applyAlignment="1">
      <alignment horizontal="center"/>
    </xf>
    <xf numFmtId="0" fontId="41" fillId="20" borderId="26" xfId="0" applyFont="1" applyFill="1" applyBorder="1" applyAlignment="1">
      <alignment horizontal="center"/>
    </xf>
    <xf numFmtId="0" fontId="41" fillId="20" borderId="2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5" xfId="0" applyBorder="1" applyAlignment="1">
      <alignment horizontal="center"/>
    </xf>
  </cellXfs>
  <cellStyles count="21">
    <cellStyle name="20% - Accent3" xfId="1" builtinId="38"/>
    <cellStyle name="Calculation" xfId="2" builtinId="22"/>
    <cellStyle name="Comma" xfId="3" builtinId="3"/>
    <cellStyle name="Comma 2" xfId="4"/>
    <cellStyle name="Comma 3" xfId="5"/>
    <cellStyle name="Comma 4" xfId="6"/>
    <cellStyle name="Comma 7" xfId="7"/>
    <cellStyle name="Good" xfId="8" builtinId="26"/>
    <cellStyle name="Hyperlink 2" xfId="9"/>
    <cellStyle name="Input" xfId="10" builtinId="20"/>
    <cellStyle name="Normal" xfId="0" builtinId="0"/>
    <cellStyle name="Normal 12" xfId="11"/>
    <cellStyle name="Normal 2" xfId="12"/>
    <cellStyle name="Normal 3" xfId="13"/>
    <cellStyle name="Normal 4" xfId="14"/>
    <cellStyle name="Normal 7" xfId="15"/>
    <cellStyle name="Percent" xfId="16" builtinId="5"/>
    <cellStyle name="Percent 2" xfId="17"/>
    <cellStyle name="Percent 2 5" xfId="18"/>
    <cellStyle name="Percent 4" xfId="19"/>
    <cellStyle name="Percent 9" xfId="20"/>
  </cellStyles>
  <dxfs count="1">
    <dxf>
      <font>
        <b/>
        <i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57"/>
  <sheetViews>
    <sheetView showGridLines="0" tabSelected="1" zoomScale="80" zoomScaleNormal="80" workbookViewId="0">
      <pane xSplit="5" ySplit="2" topLeftCell="F19" activePane="bottomRight" state="frozen"/>
      <selection pane="topRight" activeCell="F1" sqref="F1"/>
      <selection pane="bottomLeft" activeCell="A3" sqref="A3"/>
      <selection pane="bottomRight" activeCell="L26" sqref="L26"/>
    </sheetView>
  </sheetViews>
  <sheetFormatPr defaultRowHeight="15" x14ac:dyDescent="0.25"/>
  <cols>
    <col min="1" max="1" width="9.85546875" style="24" customWidth="1"/>
    <col min="2" max="2" width="17.42578125" style="24" bestFit="1" customWidth="1"/>
    <col min="3" max="3" width="10.140625" style="24" customWidth="1"/>
    <col min="4" max="4" width="16.7109375" style="24" bestFit="1" customWidth="1"/>
    <col min="5" max="5" width="3.140625" style="24" customWidth="1"/>
    <col min="6" max="6" width="6.28515625" customWidth="1"/>
    <col min="7" max="7" width="53.7109375" customWidth="1"/>
    <col min="8" max="8" width="37.28515625" customWidth="1"/>
    <col min="9" max="9" width="9.140625" customWidth="1"/>
    <col min="10" max="10" width="9.42578125" style="101" customWidth="1"/>
    <col min="11" max="11" width="4.28515625" style="101" customWidth="1"/>
    <col min="12" max="12" width="38.28515625" style="101" bestFit="1" customWidth="1"/>
    <col min="13" max="13" width="37.42578125" style="101" bestFit="1" customWidth="1"/>
    <col min="14" max="14" width="4.140625" style="101" customWidth="1"/>
    <col min="15" max="15" width="18" style="101" bestFit="1" customWidth="1"/>
    <col min="16" max="16" width="9.140625" style="101" customWidth="1"/>
    <col min="17" max="17" width="20" style="101" bestFit="1" customWidth="1"/>
    <col min="18" max="18" width="9.140625" style="101" customWidth="1"/>
    <col min="19" max="19" width="14.42578125" style="101" bestFit="1" customWidth="1"/>
    <col min="20" max="20" width="11.85546875" style="101" customWidth="1"/>
    <col min="21" max="21" width="12.28515625" style="101" customWidth="1"/>
    <col min="22" max="22" width="9.140625" style="101" customWidth="1"/>
    <col min="23" max="23" width="13.28515625" style="101" bestFit="1" customWidth="1"/>
    <col min="24" max="26" width="9.140625" style="101" customWidth="1"/>
  </cols>
  <sheetData>
    <row r="1" spans="1:26" ht="15.75" thickBot="1" x14ac:dyDescent="0.3">
      <c r="P1" s="102"/>
      <c r="Q1" s="102"/>
      <c r="R1" s="102"/>
      <c r="S1" s="102"/>
      <c r="T1" s="102"/>
      <c r="U1" s="102"/>
      <c r="V1" s="102"/>
      <c r="W1" s="102"/>
      <c r="X1" s="102"/>
    </row>
    <row r="2" spans="1:26" ht="19.5" thickBot="1" x14ac:dyDescent="0.35">
      <c r="A2" s="228" t="s">
        <v>86</v>
      </c>
      <c r="B2" s="229"/>
      <c r="C2" s="228" t="s">
        <v>109</v>
      </c>
      <c r="D2" s="229"/>
      <c r="F2" s="231" t="s">
        <v>120</v>
      </c>
      <c r="G2" s="232"/>
      <c r="H2" s="232"/>
      <c r="I2" s="233"/>
      <c r="K2" s="231" t="s">
        <v>121</v>
      </c>
      <c r="L2" s="232"/>
      <c r="M2" s="232"/>
      <c r="N2" s="233"/>
      <c r="P2" s="102"/>
      <c r="Q2" s="102"/>
      <c r="R2" s="102"/>
      <c r="S2" s="102"/>
      <c r="T2" s="102"/>
      <c r="U2" s="102"/>
      <c r="V2" s="102"/>
      <c r="W2" s="102"/>
      <c r="X2" s="102"/>
    </row>
    <row r="3" spans="1:26" ht="15.75" x14ac:dyDescent="0.25">
      <c r="A3" s="187"/>
      <c r="B3" s="3" t="s">
        <v>14</v>
      </c>
      <c r="C3" s="188"/>
      <c r="D3" s="3" t="s">
        <v>110</v>
      </c>
      <c r="F3" s="209" t="s">
        <v>0</v>
      </c>
      <c r="G3" s="210"/>
      <c r="H3" s="211"/>
      <c r="I3" s="212"/>
      <c r="K3" s="196"/>
      <c r="L3" s="197"/>
      <c r="M3" s="197"/>
      <c r="N3" s="198"/>
      <c r="P3" s="102"/>
      <c r="Q3" s="102"/>
      <c r="R3" s="102"/>
      <c r="S3" s="102"/>
      <c r="T3" s="102"/>
      <c r="U3" s="102"/>
      <c r="V3" s="102"/>
      <c r="W3" s="102"/>
      <c r="X3" s="102"/>
    </row>
    <row r="4" spans="1:26" ht="18.75" x14ac:dyDescent="0.3">
      <c r="A4" s="165"/>
      <c r="B4" s="3" t="s">
        <v>15</v>
      </c>
      <c r="C4" s="167"/>
      <c r="D4" s="3" t="s">
        <v>123</v>
      </c>
      <c r="F4" s="1"/>
      <c r="G4" s="182" t="s">
        <v>3</v>
      </c>
      <c r="H4" s="179" t="s">
        <v>23</v>
      </c>
      <c r="I4" s="3"/>
      <c r="K4" s="156"/>
      <c r="L4" s="227" t="s">
        <v>128</v>
      </c>
      <c r="M4" s="224">
        <f ca="1">net_prem1</f>
        <v>22826</v>
      </c>
      <c r="N4" s="157"/>
      <c r="P4" s="102"/>
      <c r="Q4" s="103"/>
      <c r="R4" s="102"/>
      <c r="S4" s="103"/>
      <c r="T4" s="103"/>
      <c r="U4" s="103"/>
      <c r="V4" s="102"/>
      <c r="W4" s="104"/>
      <c r="X4" s="102"/>
    </row>
    <row r="5" spans="1:26" ht="18.75" x14ac:dyDescent="0.3">
      <c r="A5" s="166"/>
      <c r="B5" s="151"/>
      <c r="C5" s="163"/>
      <c r="D5" s="3" t="s">
        <v>122</v>
      </c>
      <c r="F5" s="1"/>
      <c r="G5" s="172" t="s">
        <v>1</v>
      </c>
      <c r="H5" s="179" t="s">
        <v>25</v>
      </c>
      <c r="I5" s="3"/>
      <c r="K5" s="156"/>
      <c r="L5" s="4"/>
      <c r="M5" s="4"/>
      <c r="N5" s="157"/>
      <c r="P5" s="102"/>
      <c r="Q5" s="102"/>
      <c r="R5" s="102"/>
      <c r="S5" s="105"/>
      <c r="T5" s="105"/>
      <c r="U5" s="105"/>
      <c r="V5" s="102"/>
      <c r="W5" s="102"/>
      <c r="X5" s="102"/>
    </row>
    <row r="6" spans="1:26" ht="18.75" x14ac:dyDescent="0.3">
      <c r="A6" s="166"/>
      <c r="B6" s="151"/>
      <c r="C6" s="164"/>
      <c r="D6" s="3" t="s">
        <v>122</v>
      </c>
      <c r="F6" s="1"/>
      <c r="G6" s="183" t="s">
        <v>5</v>
      </c>
      <c r="H6" s="179" t="s">
        <v>1224</v>
      </c>
      <c r="I6" s="3"/>
      <c r="K6" s="156"/>
      <c r="L6" s="226" t="s">
        <v>129</v>
      </c>
      <c r="M6" s="225">
        <f ca="1">gross_prem1</f>
        <v>28053</v>
      </c>
      <c r="N6" s="157"/>
      <c r="O6" s="102"/>
      <c r="P6" s="102"/>
      <c r="Q6" s="102"/>
      <c r="R6" s="102"/>
      <c r="S6" s="105"/>
      <c r="T6" s="105"/>
      <c r="U6" s="105"/>
      <c r="V6" s="102"/>
      <c r="W6" s="102"/>
      <c r="X6" s="102"/>
    </row>
    <row r="7" spans="1:26" ht="16.5" thickBot="1" x14ac:dyDescent="0.3">
      <c r="A7" s="191" t="s">
        <v>126</v>
      </c>
      <c r="B7" s="153"/>
      <c r="C7" s="152"/>
      <c r="D7" s="153"/>
      <c r="F7" s="1"/>
      <c r="G7" s="172" t="s">
        <v>6</v>
      </c>
      <c r="H7" s="184">
        <v>27570</v>
      </c>
      <c r="I7" s="3"/>
      <c r="K7" s="158"/>
      <c r="L7" s="199"/>
      <c r="M7" s="200"/>
      <c r="N7" s="159"/>
      <c r="O7" s="102"/>
      <c r="P7" s="102"/>
      <c r="Q7" s="102"/>
      <c r="R7" s="102"/>
      <c r="S7" s="105"/>
      <c r="T7" s="105"/>
      <c r="U7" s="105"/>
      <c r="V7" s="102"/>
      <c r="W7" s="106"/>
      <c r="X7" s="102"/>
    </row>
    <row r="8" spans="1:26" ht="18.75" x14ac:dyDescent="0.3">
      <c r="F8" s="1"/>
      <c r="G8" s="182" t="s">
        <v>66</v>
      </c>
      <c r="H8" s="185">
        <f ca="1">IF((TODAY()-H7)/365&lt;1,(TODAY()-H7)/365,INT(YEARFRAC(TODAY(),$H$7)))</f>
        <v>44</v>
      </c>
      <c r="I8" s="3"/>
      <c r="J8" s="109"/>
      <c r="K8" s="109"/>
      <c r="L8" s="193"/>
      <c r="M8" s="223"/>
      <c r="N8" s="223"/>
      <c r="O8" s="102"/>
      <c r="P8" s="102"/>
      <c r="Q8" s="106"/>
      <c r="R8" s="102"/>
      <c r="S8" s="105"/>
      <c r="T8" s="105"/>
      <c r="U8" s="105"/>
      <c r="V8" s="102"/>
      <c r="W8" s="102"/>
      <c r="X8" s="102"/>
    </row>
    <row r="9" spans="1:26" ht="18.75" x14ac:dyDescent="0.3">
      <c r="F9" s="1"/>
      <c r="G9" s="172" t="s">
        <v>1212</v>
      </c>
      <c r="H9" s="179" t="s">
        <v>1037</v>
      </c>
      <c r="I9" s="3"/>
      <c r="L9" s="193"/>
      <c r="M9" s="223"/>
      <c r="N9" s="223"/>
      <c r="O9" s="102"/>
      <c r="P9" s="107"/>
      <c r="Q9" s="106"/>
      <c r="R9" s="107"/>
      <c r="S9" s="108"/>
      <c r="T9" s="105"/>
      <c r="U9" s="105"/>
      <c r="V9" s="102"/>
      <c r="W9" s="102"/>
      <c r="X9" s="102"/>
    </row>
    <row r="10" spans="1:26" s="24" customFormat="1" ht="15.75" x14ac:dyDescent="0.25">
      <c r="F10" s="1"/>
      <c r="G10" s="172" t="s">
        <v>1213</v>
      </c>
      <c r="H10" s="179" t="s">
        <v>1038</v>
      </c>
      <c r="I10" s="3"/>
      <c r="J10" s="101"/>
      <c r="O10" s="102"/>
      <c r="P10" s="107"/>
      <c r="Q10" s="106"/>
      <c r="R10" s="107"/>
      <c r="S10" s="108"/>
      <c r="T10" s="105"/>
      <c r="U10" s="105"/>
      <c r="V10" s="102"/>
      <c r="W10" s="102"/>
      <c r="X10" s="102"/>
      <c r="Y10" s="101"/>
      <c r="Z10" s="101"/>
    </row>
    <row r="11" spans="1:26" s="24" customFormat="1" ht="15.75" x14ac:dyDescent="0.25">
      <c r="F11" s="1"/>
      <c r="G11" s="183" t="s">
        <v>88</v>
      </c>
      <c r="H11" s="180" t="str">
        <f>VLOOKUP($H$10,zones,3,0)</f>
        <v>Zone 1</v>
      </c>
      <c r="I11" s="3"/>
      <c r="J11" s="101"/>
      <c r="O11" s="102"/>
      <c r="P11" s="107"/>
      <c r="Q11" s="102"/>
      <c r="R11" s="107"/>
      <c r="S11" s="105"/>
      <c r="T11" s="105"/>
      <c r="U11" s="105"/>
      <c r="V11" s="102"/>
      <c r="W11" s="102"/>
      <c r="X11" s="102"/>
      <c r="Y11" s="101"/>
      <c r="Z11" s="101"/>
    </row>
    <row r="12" spans="1:26" ht="15.75" x14ac:dyDescent="0.25">
      <c r="F12" s="1"/>
      <c r="G12" s="172" t="s">
        <v>9</v>
      </c>
      <c r="H12" s="179">
        <v>1</v>
      </c>
      <c r="I12" s="3"/>
      <c r="K12" s="195"/>
      <c r="L12" s="193"/>
      <c r="M12" s="222"/>
      <c r="N12" s="195"/>
      <c r="O12" s="102"/>
      <c r="P12" s="102"/>
      <c r="Q12" s="106"/>
      <c r="R12" s="102"/>
      <c r="S12" s="105"/>
      <c r="T12" s="105"/>
      <c r="U12" s="105"/>
      <c r="V12" s="102"/>
      <c r="W12" s="106"/>
      <c r="X12" s="106"/>
    </row>
    <row r="13" spans="1:26" ht="15.75" x14ac:dyDescent="0.25">
      <c r="F13" s="1"/>
      <c r="G13" s="4"/>
      <c r="H13" s="4"/>
      <c r="I13" s="3"/>
      <c r="K13" s="195"/>
      <c r="L13" s="193"/>
      <c r="M13" s="194"/>
      <c r="N13" s="195"/>
      <c r="O13" s="102"/>
      <c r="P13" s="102"/>
      <c r="Q13" s="102"/>
      <c r="R13" s="102"/>
      <c r="S13" s="105"/>
      <c r="T13" s="105"/>
      <c r="U13" s="105"/>
      <c r="V13" s="102"/>
      <c r="W13" s="106"/>
      <c r="X13" s="106"/>
    </row>
    <row r="14" spans="1:26" ht="15.75" x14ac:dyDescent="0.25">
      <c r="F14" s="5" t="s">
        <v>10</v>
      </c>
      <c r="G14" s="4"/>
      <c r="H14" s="4"/>
      <c r="I14" s="3"/>
      <c r="M14" s="102"/>
      <c r="N14" s="102"/>
      <c r="O14" s="102"/>
      <c r="P14" s="102"/>
      <c r="Q14" s="102"/>
      <c r="R14" s="102"/>
      <c r="S14" s="105"/>
      <c r="T14" s="105"/>
      <c r="U14" s="105"/>
      <c r="V14" s="102"/>
      <c r="W14" s="102"/>
      <c r="X14" s="102"/>
    </row>
    <row r="15" spans="1:26" ht="15.75" x14ac:dyDescent="0.25">
      <c r="F15" s="1"/>
      <c r="G15" s="2"/>
      <c r="H15" s="4"/>
      <c r="I15" s="3"/>
      <c r="K15" s="109"/>
      <c r="M15" s="102"/>
      <c r="N15" s="102"/>
      <c r="O15" s="102"/>
      <c r="P15" s="102"/>
      <c r="Q15" s="106"/>
      <c r="R15" s="102"/>
      <c r="S15" s="102"/>
      <c r="T15" s="102"/>
      <c r="U15" s="105"/>
      <c r="V15" s="102"/>
      <c r="W15" s="102"/>
      <c r="X15" s="102"/>
    </row>
    <row r="16" spans="1:26" ht="34.5" x14ac:dyDescent="0.3">
      <c r="B16" s="168"/>
      <c r="C16" s="168"/>
      <c r="D16" s="154"/>
      <c r="E16" s="169"/>
      <c r="F16" s="1"/>
      <c r="G16" s="181" t="s">
        <v>124</v>
      </c>
      <c r="H16" s="180" t="str">
        <f>IF(H4="Elite","Applicable","Not_Applicable")</f>
        <v>Not_Applicable</v>
      </c>
      <c r="I16" s="3"/>
      <c r="J16" s="154"/>
      <c r="K16" s="155"/>
      <c r="L16" s="155"/>
      <c r="M16" s="106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</row>
    <row r="17" spans="1:26" ht="15.75" x14ac:dyDescent="0.25">
      <c r="F17" s="90" t="s">
        <v>108</v>
      </c>
      <c r="G17" s="112"/>
      <c r="H17" s="4"/>
      <c r="I17" s="3"/>
      <c r="K17" s="110"/>
      <c r="L17" s="109"/>
      <c r="M17" s="102"/>
      <c r="N17" s="102"/>
      <c r="O17" s="102"/>
      <c r="P17" s="102"/>
      <c r="Q17" s="102"/>
      <c r="R17" s="102"/>
      <c r="S17" s="230"/>
      <c r="T17" s="230"/>
      <c r="U17" s="102"/>
      <c r="V17" s="102"/>
      <c r="W17" s="102"/>
      <c r="X17" s="102"/>
    </row>
    <row r="18" spans="1:26" ht="31.5" x14ac:dyDescent="0.25">
      <c r="F18" s="1"/>
      <c r="G18" s="181" t="s">
        <v>107</v>
      </c>
      <c r="H18" s="179" t="s">
        <v>91</v>
      </c>
      <c r="I18" s="3"/>
      <c r="M18" s="170"/>
      <c r="N18" s="102"/>
      <c r="O18" s="102"/>
      <c r="P18" s="102"/>
      <c r="Q18" s="102"/>
      <c r="R18" s="102"/>
      <c r="U18" s="102"/>
      <c r="V18" s="102"/>
      <c r="W18" s="102"/>
      <c r="X18" s="102"/>
    </row>
    <row r="19" spans="1:26" ht="15.75" x14ac:dyDescent="0.25">
      <c r="F19" s="1"/>
      <c r="G19" s="2"/>
      <c r="H19" s="4"/>
      <c r="I19" s="3"/>
      <c r="K19" s="109"/>
      <c r="M19" s="171"/>
      <c r="N19" s="102"/>
      <c r="O19" s="102"/>
      <c r="P19" s="102"/>
      <c r="Q19" s="102"/>
      <c r="R19" s="102"/>
      <c r="U19" s="102"/>
      <c r="V19" s="102"/>
      <c r="W19" s="102"/>
      <c r="X19" s="102"/>
    </row>
    <row r="20" spans="1:26" ht="15.75" x14ac:dyDescent="0.25">
      <c r="F20" s="1"/>
      <c r="G20" s="172" t="s">
        <v>11</v>
      </c>
      <c r="H20" s="179" t="s">
        <v>12</v>
      </c>
      <c r="I20" s="3"/>
      <c r="M20" s="170"/>
      <c r="N20" s="102"/>
      <c r="O20" s="102"/>
      <c r="P20" s="102"/>
      <c r="Q20" s="102"/>
      <c r="R20" s="102"/>
      <c r="U20" s="102"/>
      <c r="V20" s="102"/>
      <c r="W20" s="102"/>
      <c r="X20" s="102"/>
    </row>
    <row r="21" spans="1:26" ht="15.75" x14ac:dyDescent="0.25">
      <c r="F21" s="1"/>
      <c r="G21" s="2"/>
      <c r="H21" s="4"/>
      <c r="I21" s="3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</row>
    <row r="22" spans="1:26" ht="18.75" x14ac:dyDescent="0.3">
      <c r="A22" s="168"/>
      <c r="B22" s="168"/>
      <c r="C22" s="168"/>
      <c r="D22" s="168"/>
      <c r="E22" s="169"/>
      <c r="F22" s="1"/>
      <c r="G22" s="172" t="s">
        <v>125</v>
      </c>
      <c r="H22" s="180" t="str">
        <f>IF($H$4="Elite","Not_Applicable","Applicable")</f>
        <v>Applicable</v>
      </c>
      <c r="I22" s="3"/>
      <c r="K22" s="155"/>
      <c r="L22" s="155"/>
      <c r="M22" s="106"/>
      <c r="N22" s="102"/>
      <c r="O22" s="102"/>
      <c r="P22" s="102"/>
      <c r="Q22" s="102"/>
      <c r="R22" s="102"/>
      <c r="U22" s="102"/>
      <c r="V22" s="102"/>
      <c r="W22" s="102"/>
      <c r="X22" s="102"/>
    </row>
    <row r="23" spans="1:26" ht="15.75" x14ac:dyDescent="0.25">
      <c r="F23" s="90" t="s">
        <v>102</v>
      </c>
      <c r="G23" s="91"/>
      <c r="H23" s="4"/>
      <c r="I23" s="3"/>
      <c r="M23" s="102"/>
      <c r="N23" s="102"/>
      <c r="O23" s="102"/>
      <c r="P23" s="102"/>
      <c r="Q23" s="102"/>
      <c r="R23" s="102"/>
      <c r="U23" s="102"/>
      <c r="V23" s="102"/>
      <c r="W23" s="102"/>
      <c r="X23" s="102"/>
    </row>
    <row r="24" spans="1:26" ht="15.75" x14ac:dyDescent="0.25">
      <c r="F24" s="1"/>
      <c r="G24" s="172" t="s">
        <v>105</v>
      </c>
      <c r="H24" s="179" t="s">
        <v>87</v>
      </c>
      <c r="I24" s="3"/>
      <c r="M24" s="102"/>
      <c r="N24" s="102"/>
      <c r="O24" s="102"/>
      <c r="P24" s="102"/>
      <c r="Q24" s="102"/>
      <c r="R24" s="102"/>
      <c r="U24" s="102"/>
      <c r="V24" s="102"/>
      <c r="W24" s="102"/>
      <c r="X24" s="102"/>
    </row>
    <row r="25" spans="1:26" ht="15.75" x14ac:dyDescent="0.25">
      <c r="F25" s="1"/>
      <c r="G25" s="172" t="s">
        <v>104</v>
      </c>
      <c r="H25" s="179" t="s">
        <v>91</v>
      </c>
      <c r="I25" s="3"/>
      <c r="M25" s="102"/>
      <c r="N25" s="102"/>
      <c r="O25" s="102"/>
      <c r="P25" s="102"/>
      <c r="Q25" s="102"/>
      <c r="R25" s="102"/>
      <c r="U25" s="102"/>
      <c r="V25" s="102"/>
      <c r="W25" s="102"/>
      <c r="X25" s="102"/>
    </row>
    <row r="26" spans="1:26" ht="15.75" x14ac:dyDescent="0.25">
      <c r="F26" s="1"/>
      <c r="G26" s="2"/>
      <c r="H26" s="2"/>
      <c r="I26" s="3"/>
      <c r="M26" s="102"/>
      <c r="N26" s="102"/>
      <c r="O26" s="102"/>
      <c r="P26" s="102"/>
      <c r="Q26" s="102"/>
      <c r="R26" s="102"/>
      <c r="U26" s="102"/>
      <c r="V26" s="102"/>
      <c r="W26" s="102"/>
      <c r="X26" s="102"/>
    </row>
    <row r="27" spans="1:26" s="24" customFormat="1" ht="16.5" thickBot="1" x14ac:dyDescent="0.3">
      <c r="F27" s="1"/>
      <c r="G27" s="2"/>
      <c r="H27" s="2"/>
      <c r="I27" s="3"/>
      <c r="J27" s="101"/>
      <c r="K27" s="101"/>
      <c r="L27" s="101"/>
      <c r="M27" s="102"/>
      <c r="N27" s="102"/>
      <c r="O27" s="102"/>
      <c r="P27" s="102"/>
      <c r="Q27" s="102"/>
      <c r="R27" s="102"/>
      <c r="S27" s="101"/>
      <c r="T27" s="101"/>
      <c r="U27" s="102"/>
      <c r="V27" s="102"/>
      <c r="W27" s="102"/>
      <c r="X27" s="102"/>
      <c r="Y27" s="101"/>
      <c r="Z27" s="101"/>
    </row>
    <row r="28" spans="1:26" ht="19.5" thickBot="1" x14ac:dyDescent="0.35">
      <c r="F28" s="231" t="s">
        <v>13</v>
      </c>
      <c r="G28" s="232"/>
      <c r="H28" s="232"/>
      <c r="I28" s="233"/>
      <c r="M28" s="102"/>
      <c r="N28" s="102"/>
      <c r="O28" s="102"/>
      <c r="P28" s="102"/>
      <c r="Q28" s="102"/>
      <c r="R28" s="102"/>
      <c r="U28" s="102"/>
      <c r="V28" s="102"/>
      <c r="W28" s="102"/>
      <c r="X28" s="102"/>
    </row>
    <row r="29" spans="1:26" s="24" customFormat="1" ht="18.75" x14ac:dyDescent="0.3">
      <c r="F29" s="160"/>
      <c r="G29" s="161"/>
      <c r="H29" s="161"/>
      <c r="I29" s="162"/>
      <c r="J29" s="101"/>
      <c r="K29" s="101"/>
      <c r="L29" s="101"/>
      <c r="M29" s="102"/>
      <c r="N29" s="102"/>
      <c r="O29" s="102"/>
      <c r="P29" s="102"/>
      <c r="Q29" s="102"/>
      <c r="R29" s="102"/>
      <c r="S29" s="101"/>
      <c r="T29" s="101"/>
      <c r="U29" s="102"/>
      <c r="V29" s="102"/>
      <c r="W29" s="102"/>
      <c r="X29" s="102"/>
      <c r="Y29" s="101"/>
      <c r="Z29" s="101"/>
    </row>
    <row r="30" spans="1:26" ht="15.75" x14ac:dyDescent="0.25">
      <c r="F30" s="1"/>
      <c r="G30" s="177" t="s">
        <v>130</v>
      </c>
      <c r="H30" s="178">
        <f ca="1">IFERROR('Calculation '!$C$22,"Please choose correct options")</f>
        <v>22826</v>
      </c>
      <c r="I30" s="3"/>
      <c r="M30" s="102"/>
      <c r="N30" s="102"/>
      <c r="O30" s="102"/>
      <c r="P30" s="102"/>
      <c r="Q30" s="102"/>
      <c r="R30" s="102"/>
      <c r="U30" s="102"/>
      <c r="V30" s="102"/>
      <c r="W30" s="102"/>
      <c r="X30" s="102"/>
    </row>
    <row r="31" spans="1:26" s="24" customFormat="1" ht="15.75" x14ac:dyDescent="0.25">
      <c r="F31" s="1"/>
      <c r="G31" s="177" t="s">
        <v>1226</v>
      </c>
      <c r="H31" s="178">
        <f ca="1">ROUND(net_prem1*0.0415,0)</f>
        <v>947</v>
      </c>
      <c r="I31" s="3"/>
      <c r="J31" s="101"/>
      <c r="K31" s="101"/>
      <c r="L31" s="101"/>
      <c r="M31" s="102"/>
      <c r="N31" s="102"/>
      <c r="O31" s="102"/>
      <c r="P31" s="102"/>
      <c r="Q31" s="102"/>
      <c r="R31" s="102"/>
      <c r="S31" s="101"/>
      <c r="T31" s="101"/>
      <c r="U31" s="102"/>
      <c r="V31" s="102"/>
      <c r="W31" s="102"/>
      <c r="X31" s="102"/>
      <c r="Y31" s="101"/>
      <c r="Z31" s="101"/>
    </row>
    <row r="32" spans="1:26" ht="15.75" x14ac:dyDescent="0.25">
      <c r="F32" s="1"/>
      <c r="G32" s="177" t="s">
        <v>1227</v>
      </c>
      <c r="H32" s="178">
        <f ca="1">net_prem1+H31</f>
        <v>23773</v>
      </c>
      <c r="I32" s="3"/>
      <c r="J32" s="145"/>
      <c r="L32" s="146"/>
      <c r="M32" s="148"/>
      <c r="N32" s="150"/>
      <c r="O32" s="150"/>
      <c r="P32" s="102"/>
      <c r="Q32" s="102"/>
      <c r="R32" s="102"/>
      <c r="U32" s="102"/>
      <c r="V32" s="102"/>
      <c r="W32" s="102"/>
      <c r="X32" s="102"/>
    </row>
    <row r="33" spans="6:26" s="24" customFormat="1" ht="15.75" x14ac:dyDescent="0.25">
      <c r="F33" s="1"/>
      <c r="G33" s="144"/>
      <c r="H33" s="2"/>
      <c r="I33" s="3"/>
      <c r="J33" s="145"/>
      <c r="K33" s="101"/>
      <c r="L33" s="146"/>
      <c r="M33" s="148"/>
      <c r="N33" s="150"/>
      <c r="O33" s="150"/>
      <c r="P33" s="102"/>
      <c r="Q33" s="102"/>
      <c r="R33" s="102"/>
      <c r="S33" s="101"/>
      <c r="T33" s="101"/>
      <c r="U33" s="102"/>
      <c r="V33" s="102"/>
      <c r="W33" s="102"/>
      <c r="X33" s="102"/>
      <c r="Y33" s="101"/>
      <c r="Z33" s="101"/>
    </row>
    <row r="34" spans="6:26" s="24" customFormat="1" ht="15.75" hidden="1" x14ac:dyDescent="0.25">
      <c r="F34" s="1"/>
      <c r="G34" s="172" t="s">
        <v>1246</v>
      </c>
      <c r="H34" s="174">
        <v>0.09</v>
      </c>
      <c r="I34" s="3"/>
      <c r="J34" s="145"/>
      <c r="K34" s="101"/>
      <c r="L34" s="146"/>
      <c r="M34" s="148"/>
      <c r="N34" s="150"/>
      <c r="O34" s="150"/>
      <c r="P34" s="102"/>
      <c r="Q34" s="102"/>
      <c r="R34" s="102"/>
      <c r="S34" s="101"/>
      <c r="T34" s="101"/>
      <c r="U34" s="102"/>
      <c r="V34" s="102"/>
      <c r="W34" s="102"/>
      <c r="X34" s="102"/>
      <c r="Y34" s="101"/>
      <c r="Z34" s="101"/>
    </row>
    <row r="35" spans="6:26" s="24" customFormat="1" ht="15.75" hidden="1" x14ac:dyDescent="0.25">
      <c r="F35" s="1"/>
      <c r="G35" s="172" t="s">
        <v>1247</v>
      </c>
      <c r="H35" s="175">
        <v>0.09</v>
      </c>
      <c r="I35" s="3"/>
      <c r="J35" s="145"/>
      <c r="K35" s="101"/>
      <c r="L35" s="101"/>
      <c r="M35" s="102"/>
      <c r="N35" s="102"/>
      <c r="O35" s="102"/>
      <c r="P35" s="102"/>
      <c r="Q35" s="102"/>
      <c r="R35" s="102"/>
      <c r="S35" s="101"/>
      <c r="T35" s="101"/>
      <c r="U35" s="102"/>
      <c r="V35" s="102"/>
      <c r="W35" s="102"/>
      <c r="X35" s="102"/>
      <c r="Y35" s="101"/>
      <c r="Z35" s="101"/>
    </row>
    <row r="36" spans="6:26" s="24" customFormat="1" ht="15.75" x14ac:dyDescent="0.25">
      <c r="F36" s="1"/>
      <c r="G36" s="172" t="s">
        <v>1245</v>
      </c>
      <c r="H36" s="175">
        <v>0.18</v>
      </c>
      <c r="I36" s="3"/>
      <c r="J36" s="145"/>
      <c r="K36" s="101"/>
      <c r="L36" s="101"/>
      <c r="M36" s="102"/>
      <c r="N36" s="102"/>
      <c r="O36" s="102"/>
      <c r="P36" s="102"/>
      <c r="Q36" s="102"/>
      <c r="R36" s="102"/>
      <c r="S36" s="101"/>
      <c r="T36" s="101"/>
      <c r="U36" s="102"/>
      <c r="V36" s="102"/>
      <c r="W36" s="102"/>
      <c r="X36" s="102"/>
      <c r="Y36" s="101"/>
      <c r="Z36" s="101"/>
    </row>
    <row r="37" spans="6:26" ht="15.75" x14ac:dyDescent="0.25">
      <c r="F37" s="1"/>
      <c r="G37" s="173" t="s">
        <v>119</v>
      </c>
      <c r="H37" s="176">
        <f ca="1">IFERROR(ROUND(H34*$H$32,0)+ROUND(H35*$H$32,0),"")</f>
        <v>4280</v>
      </c>
      <c r="I37" s="3"/>
      <c r="L37" s="147"/>
      <c r="M37" s="149"/>
      <c r="N37" s="150"/>
      <c r="O37" s="150"/>
      <c r="P37" s="102"/>
      <c r="Q37" s="102"/>
      <c r="R37" s="102"/>
      <c r="U37" s="102"/>
      <c r="V37" s="102"/>
      <c r="W37" s="102"/>
      <c r="X37" s="102"/>
    </row>
    <row r="38" spans="6:26" ht="15.75" x14ac:dyDescent="0.25">
      <c r="F38" s="1"/>
      <c r="G38" s="4"/>
      <c r="H38" s="2"/>
      <c r="I38" s="3"/>
      <c r="L38" s="147"/>
      <c r="M38" s="149"/>
      <c r="N38" s="150"/>
      <c r="O38" s="150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6:26" ht="21" x14ac:dyDescent="0.35">
      <c r="F39" s="1"/>
      <c r="G39" s="6" t="s">
        <v>127</v>
      </c>
      <c r="H39" s="186">
        <f ca="1">IFERROR(H32+H37,"")</f>
        <v>28053</v>
      </c>
      <c r="I39" s="3"/>
      <c r="M39" s="102"/>
      <c r="N39" s="150"/>
      <c r="O39" s="150"/>
      <c r="P39" s="102"/>
      <c r="Q39" s="102"/>
      <c r="R39" s="102"/>
      <c r="S39" s="102"/>
      <c r="T39" s="102"/>
      <c r="U39" s="102"/>
      <c r="V39" s="102"/>
      <c r="W39" s="102"/>
      <c r="X39" s="102"/>
    </row>
    <row r="40" spans="6:26" ht="16.5" thickBot="1" x14ac:dyDescent="0.3">
      <c r="F40" s="213"/>
      <c r="G40" s="7"/>
      <c r="H40" s="7"/>
      <c r="I40" s="8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</row>
    <row r="41" spans="6:26" ht="15.75" x14ac:dyDescent="0.25">
      <c r="F41" s="201"/>
      <c r="G41" s="202"/>
      <c r="H41" s="203"/>
      <c r="I41" s="201"/>
      <c r="K41" s="111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</row>
    <row r="42" spans="6:26" ht="15.75" x14ac:dyDescent="0.25">
      <c r="F42" s="201"/>
      <c r="G42" s="193"/>
      <c r="H42" s="201"/>
      <c r="I42" s="201"/>
      <c r="K42" s="111"/>
    </row>
    <row r="43" spans="6:26" ht="15.75" x14ac:dyDescent="0.25">
      <c r="F43" s="201"/>
      <c r="G43" s="204"/>
      <c r="H43" s="203"/>
      <c r="I43" s="201"/>
      <c r="K43" s="111"/>
    </row>
    <row r="44" spans="6:26" s="24" customFormat="1" ht="15.75" x14ac:dyDescent="0.25">
      <c r="F44" s="201"/>
      <c r="G44" s="193"/>
      <c r="H44" s="201"/>
      <c r="I44" s="201"/>
      <c r="J44" s="101"/>
      <c r="K44" s="11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6:26" s="24" customFormat="1" ht="15.75" x14ac:dyDescent="0.25">
      <c r="F45" s="201"/>
      <c r="G45" s="193"/>
      <c r="H45" s="205"/>
      <c r="I45" s="201"/>
      <c r="J45" s="101"/>
      <c r="K45" s="11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6:26" s="24" customFormat="1" ht="15.75" x14ac:dyDescent="0.25">
      <c r="F46" s="201"/>
      <c r="G46" s="193"/>
      <c r="H46" s="205"/>
      <c r="I46" s="201"/>
      <c r="J46" s="101"/>
      <c r="K46" s="11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6:26" s="24" customFormat="1" ht="15.75" x14ac:dyDescent="0.25">
      <c r="F47" s="201"/>
      <c r="G47" s="193"/>
      <c r="H47" s="205"/>
      <c r="I47" s="201"/>
      <c r="J47" s="101"/>
      <c r="K47" s="11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6:26" s="24" customFormat="1" ht="15.75" x14ac:dyDescent="0.25">
      <c r="F48" s="201"/>
      <c r="G48" s="202"/>
      <c r="H48" s="203"/>
      <c r="I48" s="201"/>
      <c r="J48" s="101"/>
      <c r="K48" s="11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6:9" ht="15.75" x14ac:dyDescent="0.25">
      <c r="F49" s="201"/>
      <c r="G49" s="193"/>
      <c r="H49" s="201"/>
      <c r="I49" s="201"/>
    </row>
    <row r="50" spans="6:9" ht="21" x14ac:dyDescent="0.35">
      <c r="F50" s="201"/>
      <c r="G50" s="206"/>
      <c r="H50" s="207"/>
      <c r="I50" s="201"/>
    </row>
    <row r="51" spans="6:9" ht="15.75" x14ac:dyDescent="0.25">
      <c r="F51" s="201"/>
      <c r="G51" s="201"/>
      <c r="H51" s="201"/>
      <c r="I51" s="201"/>
    </row>
    <row r="52" spans="6:9" ht="21" x14ac:dyDescent="0.35">
      <c r="F52" s="201"/>
      <c r="G52" s="206"/>
      <c r="H52" s="207"/>
      <c r="I52" s="201"/>
    </row>
    <row r="53" spans="6:9" ht="15.75" x14ac:dyDescent="0.25">
      <c r="F53" s="201"/>
      <c r="G53" s="201"/>
      <c r="H53" s="201"/>
      <c r="I53" s="201"/>
    </row>
    <row r="54" spans="6:9" ht="15.75" x14ac:dyDescent="0.25">
      <c r="F54" s="208"/>
      <c r="G54" s="201"/>
      <c r="H54" s="201"/>
      <c r="I54" s="201"/>
    </row>
    <row r="55" spans="6:9" ht="15.75" x14ac:dyDescent="0.25">
      <c r="F55" s="208"/>
      <c r="G55" s="201"/>
      <c r="H55" s="201"/>
      <c r="I55" s="201"/>
    </row>
    <row r="56" spans="6:9" ht="15.75" x14ac:dyDescent="0.25">
      <c r="F56" s="208"/>
      <c r="G56" s="201"/>
      <c r="H56" s="201"/>
      <c r="I56" s="201"/>
    </row>
    <row r="57" spans="6:9" ht="15.75" x14ac:dyDescent="0.25">
      <c r="F57" s="201"/>
      <c r="G57" s="201"/>
      <c r="H57" s="201"/>
      <c r="I57" s="201"/>
    </row>
  </sheetData>
  <sheetProtection password="CC68" sheet="1" objects="1" scenarios="1"/>
  <protectedRanges>
    <protectedRange sqref="H4:H7 H9:H10 H12 H18 H20 H24:H25" name="Range1"/>
  </protectedRanges>
  <mergeCells count="6">
    <mergeCell ref="A2:B2"/>
    <mergeCell ref="S17:T17"/>
    <mergeCell ref="F28:I28"/>
    <mergeCell ref="F2:I2"/>
    <mergeCell ref="K2:N2"/>
    <mergeCell ref="C2:D2"/>
  </mergeCells>
  <conditionalFormatting sqref="A5 C4:C5 H30:H32 M4 M8:N9">
    <cfRule type="containsText" dxfId="0" priority="9" operator="containsText" text="Please choose correct options">
      <formula>NOT(ISERROR(SEARCH("Please choose correct options",A4)))</formula>
    </cfRule>
  </conditionalFormatting>
  <dataValidations count="12">
    <dataValidation type="list" allowBlank="1" showInputMessage="1" showErrorMessage="1" errorTitle="Incorrect Selection" error="Please select correct option from the drop down menu." sqref="H25">
      <formula1>INDIRECT($H$24)</formula1>
    </dataValidation>
    <dataValidation type="list" allowBlank="1" showInputMessage="1" showErrorMessage="1" errorTitle="Incorrect Selection" error="Please select correct option from the drop down menu." sqref="H20">
      <formula1>"YES,NO"</formula1>
    </dataValidation>
    <dataValidation type="list" allowBlank="1" showInputMessage="1" showErrorMessage="1" errorTitle="Incorrect Selection" error="Please select correct option from the drop down menu." sqref="H24">
      <formula1>INDIRECT($H$22)</formula1>
    </dataValidation>
    <dataValidation type="list" allowBlank="1" showInputMessage="1" showErrorMessage="1" errorTitle="Incorrect Selection" error="Please select correct option from the drop down menu." sqref="H5">
      <formula1>INDIRECT($H$4)</formula1>
    </dataValidation>
    <dataValidation type="list" allowBlank="1" showErrorMessage="1" errorTitle="Incorrect Selection" error="Please select correct option from the drop down menu." sqref="H10">
      <formula1>INDIRECT($H$9)</formula1>
    </dataValidation>
    <dataValidation type="list" allowBlank="1" showInputMessage="1" showErrorMessage="1" errorTitle="Incorrect Selection" error="Please select correct option from the drop down menu." sqref="H12">
      <formula1>"1,2,3"</formula1>
    </dataValidation>
    <dataValidation type="list" allowBlank="1" showInputMessage="1" showErrorMessage="1" errorTitle="Incorrect Selection" error="Please select correct option from the drop down menu." sqref="H6">
      <formula1>family_combo</formula1>
    </dataValidation>
    <dataValidation allowBlank="1" showErrorMessage="1" sqref="H11"/>
    <dataValidation type="list" allowBlank="1" showInputMessage="1" showErrorMessage="1" errorTitle="Incorrect Selection" error="Please select correct option from the drop down menu." sqref="H4">
      <formula1>"Classic, Supreme, Elite"</formula1>
    </dataValidation>
    <dataValidation type="list" allowBlank="1" showInputMessage="1" showErrorMessage="1" errorTitle="Incorrect Selection" error="Please select correct option from the drop down menu." sqref="H18">
      <formula1>INDIRECT($H$16)</formula1>
    </dataValidation>
    <dataValidation type="date" operator="lessThan" showInputMessage="1" showErrorMessage="1" errorTitle="Invalid Entry" error="Please make sure insured age is greater than 91 days._x000a_Date format is DD-MM-YYYY." sqref="H7">
      <formula1>TODAY()-90</formula1>
    </dataValidation>
    <dataValidation type="list" allowBlank="1" showErrorMessage="1" errorTitle="Incorrect Selection" error="Please select correct option from the drop down menu." sqref="H9">
      <formula1>State</formula1>
    </dataValidation>
  </dataValidations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1107"/>
  <sheetViews>
    <sheetView showGridLines="0" view="pageBreakPreview" zoomScale="75" zoomScaleNormal="80" zoomScaleSheetLayoutView="75" workbookViewId="0">
      <selection activeCell="H12" sqref="H12"/>
    </sheetView>
  </sheetViews>
  <sheetFormatPr defaultRowHeight="15" x14ac:dyDescent="0.25"/>
  <cols>
    <col min="1" max="1" width="3.28515625" customWidth="1"/>
    <col min="2" max="2" width="57.140625" bestFit="1" customWidth="1"/>
    <col min="3" max="3" width="19.5703125" customWidth="1"/>
    <col min="4" max="5" width="2.5703125" customWidth="1"/>
    <col min="6" max="6" width="50.28515625" customWidth="1"/>
    <col min="7" max="7" width="10.7109375" style="24" customWidth="1"/>
    <col min="8" max="8" width="12.85546875" bestFit="1" customWidth="1"/>
    <col min="10" max="10" width="10" bestFit="1" customWidth="1"/>
    <col min="12" max="12" width="20.140625" bestFit="1" customWidth="1"/>
    <col min="13" max="13" width="12.5703125" bestFit="1" customWidth="1"/>
    <col min="14" max="14" width="12" bestFit="1" customWidth="1"/>
    <col min="15" max="15" width="15.85546875" bestFit="1" customWidth="1"/>
    <col min="16" max="16" width="10.140625" bestFit="1" customWidth="1"/>
    <col min="17" max="17" width="10" customWidth="1"/>
    <col min="18" max="19" width="10.140625" bestFit="1" customWidth="1"/>
    <col min="20" max="20" width="12.28515625" bestFit="1" customWidth="1"/>
    <col min="21" max="21" width="13.85546875" bestFit="1" customWidth="1"/>
    <col min="22" max="24" width="14" bestFit="1" customWidth="1"/>
    <col min="25" max="25" width="10.140625" bestFit="1" customWidth="1"/>
    <col min="28" max="28" width="9.28515625" bestFit="1" customWidth="1"/>
    <col min="29" max="29" width="14.42578125" bestFit="1" customWidth="1"/>
    <col min="30" max="30" width="10.85546875" bestFit="1" customWidth="1"/>
    <col min="32" max="32" width="10.28515625" bestFit="1" customWidth="1"/>
    <col min="33" max="33" width="9.28515625" bestFit="1" customWidth="1"/>
    <col min="35" max="35" width="26.5703125" bestFit="1" customWidth="1"/>
    <col min="40" max="40" width="24.85546875" bestFit="1" customWidth="1"/>
    <col min="41" max="41" width="18.42578125" bestFit="1" customWidth="1"/>
    <col min="42" max="42" width="7.5703125" bestFit="1" customWidth="1"/>
    <col min="45" max="45" width="20.140625" bestFit="1" customWidth="1"/>
    <col min="47" max="47" width="20.140625" bestFit="1" customWidth="1"/>
  </cols>
  <sheetData>
    <row r="1" spans="1:53" ht="18.75" x14ac:dyDescent="0.3">
      <c r="A1" s="35" t="s">
        <v>59</v>
      </c>
      <c r="B1" s="36"/>
      <c r="C1" s="36"/>
      <c r="D1" s="36"/>
      <c r="E1" s="36"/>
      <c r="F1" s="51" t="s">
        <v>60</v>
      </c>
      <c r="G1" s="51"/>
      <c r="H1" s="36"/>
      <c r="I1" s="37"/>
      <c r="L1" s="19" t="s">
        <v>61</v>
      </c>
    </row>
    <row r="2" spans="1:53" ht="15.75" x14ac:dyDescent="0.25">
      <c r="A2" s="38"/>
      <c r="B2" s="39"/>
      <c r="C2" s="39"/>
      <c r="D2" s="39"/>
      <c r="E2" s="48"/>
      <c r="F2" s="48"/>
      <c r="G2" s="48" t="s">
        <v>42</v>
      </c>
      <c r="H2" s="48"/>
      <c r="I2" s="52"/>
    </row>
    <row r="3" spans="1:53" ht="15.75" x14ac:dyDescent="0.25">
      <c r="A3" s="55" t="str">
        <f>User!$F$3</f>
        <v>Basic Plan Inputs</v>
      </c>
      <c r="B3" s="56"/>
      <c r="C3" s="57"/>
      <c r="D3" s="39"/>
      <c r="E3" s="48"/>
      <c r="F3" s="68" t="str">
        <f>"Premium for "&amp;$L$19&amp;" in Year 1"</f>
        <v>Premium for 2ADULTS 3CHILDREN in Year 1</v>
      </c>
      <c r="G3" s="135">
        <f ca="1">L20</f>
        <v>44</v>
      </c>
      <c r="H3" s="69">
        <f ca="1">ROUND(M20,0)</f>
        <v>20854</v>
      </c>
      <c r="I3" s="52"/>
      <c r="J3" s="221"/>
      <c r="L3" s="9" t="s">
        <v>17</v>
      </c>
      <c r="M3" s="11" t="s">
        <v>67</v>
      </c>
      <c r="O3" s="141"/>
      <c r="Q3" s="9" t="s">
        <v>16</v>
      </c>
      <c r="R3" s="10" t="s">
        <v>3</v>
      </c>
      <c r="T3" s="9" t="s">
        <v>18</v>
      </c>
      <c r="U3" s="9" t="s">
        <v>7</v>
      </c>
      <c r="W3" s="42" t="s">
        <v>9</v>
      </c>
      <c r="X3" s="11"/>
      <c r="Z3" s="113" t="s">
        <v>103</v>
      </c>
      <c r="AA3" s="114"/>
      <c r="AC3" s="115" t="s">
        <v>89</v>
      </c>
      <c r="AD3" s="114" t="s">
        <v>90</v>
      </c>
      <c r="AF3" s="234" t="s">
        <v>131</v>
      </c>
      <c r="AG3" s="234"/>
      <c r="AH3" s="234"/>
      <c r="AI3" s="234"/>
      <c r="AJ3" s="234"/>
      <c r="AN3" s="217" t="s">
        <v>132</v>
      </c>
      <c r="AO3" s="217" t="s">
        <v>133</v>
      </c>
      <c r="AP3" s="217" t="s">
        <v>134</v>
      </c>
      <c r="AS3" s="9" t="s">
        <v>1212</v>
      </c>
    </row>
    <row r="4" spans="1:53" ht="15.75" x14ac:dyDescent="0.25">
      <c r="A4" s="58"/>
      <c r="B4" s="47" t="str">
        <f>User!G4</f>
        <v>Plan</v>
      </c>
      <c r="C4" s="59" t="str">
        <f>User!H4</f>
        <v>Supreme</v>
      </c>
      <c r="D4" s="39"/>
      <c r="E4" s="48"/>
      <c r="F4" s="70" t="str">
        <f>"Premium for "&amp;$L$19&amp;" in Year 2"</f>
        <v>Premium for 2ADULTS 3CHILDREN in Year 2</v>
      </c>
      <c r="G4" s="136" t="str">
        <f>L21</f>
        <v>NA</v>
      </c>
      <c r="H4" s="69">
        <f>ROUND(M21,0)</f>
        <v>0</v>
      </c>
      <c r="I4" s="52"/>
      <c r="L4" s="11" t="s">
        <v>41</v>
      </c>
      <c r="M4" s="11" t="s">
        <v>68</v>
      </c>
      <c r="O4" s="81"/>
      <c r="Q4" s="11" t="s">
        <v>92</v>
      </c>
      <c r="R4" s="11" t="s">
        <v>99</v>
      </c>
      <c r="T4" s="12" t="s">
        <v>8</v>
      </c>
      <c r="U4" s="116" t="s">
        <v>19</v>
      </c>
      <c r="W4" s="11" t="s">
        <v>63</v>
      </c>
      <c r="X4" s="11">
        <v>1</v>
      </c>
      <c r="Z4" s="115" t="s">
        <v>87</v>
      </c>
      <c r="AA4" s="114" t="s">
        <v>12</v>
      </c>
      <c r="AC4" s="115" t="s">
        <v>91</v>
      </c>
      <c r="AD4" s="114" t="s">
        <v>12</v>
      </c>
      <c r="AF4" s="24" t="s">
        <v>41</v>
      </c>
      <c r="AG4" s="24" t="s">
        <v>99</v>
      </c>
      <c r="AH4" s="24" t="s">
        <v>92</v>
      </c>
      <c r="AI4" t="str">
        <f>AF4&amp;" "&amp;AG4&amp;" "&amp;AH4</f>
        <v>Individual Classic 2 Lacs</v>
      </c>
      <c r="AJ4" s="24">
        <v>1</v>
      </c>
      <c r="AN4" s="218" t="s">
        <v>135</v>
      </c>
      <c r="AO4" s="218" t="s">
        <v>1203</v>
      </c>
      <c r="AP4" s="17" t="s">
        <v>33</v>
      </c>
      <c r="AS4" s="11" t="s">
        <v>1203</v>
      </c>
      <c r="AU4" s="81"/>
      <c r="AV4" s="81"/>
      <c r="AW4" s="81"/>
      <c r="AX4" s="81"/>
      <c r="AY4" s="81"/>
      <c r="AZ4" s="81"/>
      <c r="BA4" s="81"/>
    </row>
    <row r="5" spans="1:53" ht="16.5" thickBot="1" x14ac:dyDescent="0.3">
      <c r="A5" s="58"/>
      <c r="B5" s="47" t="str">
        <f>User!G5</f>
        <v>Sum Insured</v>
      </c>
      <c r="C5" s="59" t="str">
        <f>User!H5</f>
        <v>10 Lacs</v>
      </c>
      <c r="D5" s="39"/>
      <c r="E5" s="48"/>
      <c r="F5" s="70" t="str">
        <f>"Premium for "&amp;$L$19&amp;" in Year 3"</f>
        <v>Premium for 2ADULTS 3CHILDREN in Year 3</v>
      </c>
      <c r="G5" s="136" t="str">
        <f>L22</f>
        <v>NA</v>
      </c>
      <c r="H5" s="69">
        <f>ROUND(M22,0)</f>
        <v>0</v>
      </c>
      <c r="I5" s="52"/>
      <c r="L5" s="11" t="s">
        <v>1217</v>
      </c>
      <c r="M5" s="11" t="s">
        <v>69</v>
      </c>
      <c r="O5" s="81"/>
      <c r="Q5" s="13" t="s">
        <v>93</v>
      </c>
      <c r="R5" s="11" t="s">
        <v>99</v>
      </c>
      <c r="T5" s="12" t="s">
        <v>20</v>
      </c>
      <c r="U5" s="116" t="s">
        <v>19</v>
      </c>
      <c r="W5" s="11" t="s">
        <v>64</v>
      </c>
      <c r="X5" s="11">
        <v>2</v>
      </c>
      <c r="Z5" s="115" t="s">
        <v>91</v>
      </c>
      <c r="AA5" s="114" t="s">
        <v>98</v>
      </c>
      <c r="AB5" s="24"/>
      <c r="AC5" s="114"/>
      <c r="AD5" s="114" t="s">
        <v>87</v>
      </c>
      <c r="AF5" s="24" t="s">
        <v>41</v>
      </c>
      <c r="AG5" s="24" t="s">
        <v>99</v>
      </c>
      <c r="AH5" s="24" t="s">
        <v>93</v>
      </c>
      <c r="AI5" s="24" t="str">
        <f t="shared" ref="AI5:AI68" si="0">AF5&amp;" "&amp;AG5&amp;" "&amp;AH5</f>
        <v>Individual Classic 3 Lacs</v>
      </c>
      <c r="AJ5" s="24">
        <f>AJ4+1</f>
        <v>2</v>
      </c>
      <c r="AN5" s="218" t="s">
        <v>1216</v>
      </c>
      <c r="AO5" s="218" t="s">
        <v>1203</v>
      </c>
      <c r="AP5" s="17" t="s">
        <v>33</v>
      </c>
      <c r="AS5" s="11" t="s">
        <v>1204</v>
      </c>
      <c r="AU5" s="81"/>
      <c r="AV5" s="81"/>
      <c r="AW5" s="81"/>
      <c r="AX5" s="81"/>
      <c r="AY5" s="81"/>
      <c r="AZ5" s="81"/>
      <c r="BA5" s="81"/>
    </row>
    <row r="6" spans="1:53" ht="15.75" x14ac:dyDescent="0.25">
      <c r="A6" s="58"/>
      <c r="B6" s="47" t="str">
        <f>User!G6</f>
        <v>Family Combination</v>
      </c>
      <c r="C6" s="59" t="str">
        <f>User!H6</f>
        <v>2ADULTS 3CHILDREN</v>
      </c>
      <c r="D6" s="39"/>
      <c r="E6" s="49" t="s">
        <v>80</v>
      </c>
      <c r="F6" s="72" t="s">
        <v>74</v>
      </c>
      <c r="G6" s="131"/>
      <c r="H6" s="73">
        <f ca="1">ROUND(SUM(H3:H5)/1.0415,0)</f>
        <v>20023</v>
      </c>
      <c r="I6" s="52"/>
      <c r="L6" s="11" t="s">
        <v>1218</v>
      </c>
      <c r="M6" s="11" t="s">
        <v>70</v>
      </c>
      <c r="O6" s="81"/>
      <c r="Q6" s="13" t="s">
        <v>94</v>
      </c>
      <c r="R6" s="11" t="s">
        <v>99</v>
      </c>
      <c r="T6" s="12" t="s">
        <v>21</v>
      </c>
      <c r="U6" s="116" t="s">
        <v>19</v>
      </c>
      <c r="W6" s="13" t="s">
        <v>65</v>
      </c>
      <c r="X6" s="11">
        <v>3</v>
      </c>
      <c r="Z6" s="114"/>
      <c r="AA6" s="114" t="s">
        <v>92</v>
      </c>
      <c r="AF6" s="24" t="s">
        <v>41</v>
      </c>
      <c r="AG6" s="24" t="s">
        <v>99</v>
      </c>
      <c r="AH6" s="24" t="s">
        <v>94</v>
      </c>
      <c r="AI6" s="24" t="str">
        <f t="shared" si="0"/>
        <v>Individual Classic 4 Lacs</v>
      </c>
      <c r="AJ6" s="24">
        <f t="shared" ref="AJ6:AJ69" si="1">AJ5+1</f>
        <v>3</v>
      </c>
      <c r="AN6" s="218" t="s">
        <v>1229</v>
      </c>
      <c r="AO6" s="218" t="s">
        <v>1203</v>
      </c>
      <c r="AP6" s="17" t="s">
        <v>33</v>
      </c>
      <c r="AS6" s="11" t="s">
        <v>1205</v>
      </c>
      <c r="AU6" s="81"/>
      <c r="AV6" s="81"/>
      <c r="AW6" s="81"/>
      <c r="AX6" s="81"/>
      <c r="AY6" s="81"/>
      <c r="AZ6" s="81"/>
      <c r="BA6" s="81"/>
    </row>
    <row r="7" spans="1:53" ht="15.75" x14ac:dyDescent="0.25">
      <c r="A7" s="58"/>
      <c r="B7" s="47" t="str">
        <f>User!G7</f>
        <v>DOB of eldest member</v>
      </c>
      <c r="C7" s="60">
        <f>User!H7</f>
        <v>27570</v>
      </c>
      <c r="D7" s="39"/>
      <c r="E7" s="49"/>
      <c r="F7" s="74"/>
      <c r="G7" s="48"/>
      <c r="H7" s="75"/>
      <c r="I7" s="52"/>
      <c r="L7" s="11" t="s">
        <v>1219</v>
      </c>
      <c r="M7" s="11" t="s">
        <v>115</v>
      </c>
      <c r="O7" s="81"/>
      <c r="Q7" s="11" t="s">
        <v>22</v>
      </c>
      <c r="R7" s="11" t="s">
        <v>23</v>
      </c>
      <c r="T7" s="12" t="s">
        <v>24</v>
      </c>
      <c r="U7" s="116" t="s">
        <v>19</v>
      </c>
      <c r="Z7" s="114"/>
      <c r="AA7" s="114" t="s">
        <v>93</v>
      </c>
      <c r="AF7" s="24" t="s">
        <v>41</v>
      </c>
      <c r="AG7" s="24" t="s">
        <v>23</v>
      </c>
      <c r="AH7" s="24" t="s">
        <v>22</v>
      </c>
      <c r="AI7" s="24" t="str">
        <f t="shared" si="0"/>
        <v>Individual Supreme 5 Lacs</v>
      </c>
      <c r="AJ7" s="24">
        <f t="shared" si="1"/>
        <v>4</v>
      </c>
      <c r="AN7" s="218" t="s">
        <v>136</v>
      </c>
      <c r="AO7" s="218" t="s">
        <v>1204</v>
      </c>
      <c r="AP7" s="17" t="s">
        <v>33</v>
      </c>
      <c r="AS7" s="11" t="s">
        <v>214</v>
      </c>
      <c r="AU7" s="81"/>
      <c r="AV7" s="81"/>
      <c r="AW7" s="81"/>
      <c r="AX7" s="81"/>
      <c r="AY7" s="81"/>
      <c r="AZ7" s="81"/>
      <c r="BA7" s="81"/>
    </row>
    <row r="8" spans="1:53" ht="16.5" thickBot="1" x14ac:dyDescent="0.3">
      <c r="A8" s="58"/>
      <c r="B8" s="47" t="str">
        <f>User!G8</f>
        <v>Age of eldest member</v>
      </c>
      <c r="C8" s="189">
        <f ca="1">User!H8</f>
        <v>44</v>
      </c>
      <c r="D8" s="39"/>
      <c r="E8" s="49"/>
      <c r="F8" s="70" t="s">
        <v>111</v>
      </c>
      <c r="G8" s="143">
        <f t="array" ref="G8">INDEX(uscanada_loading,MATCH($C$5,IF(plan=$C$4,SI),0),MATCH($C$15,'Optional Benefits Sheet'!$N$24:$P$24,0))</f>
        <v>0</v>
      </c>
      <c r="H8" s="69">
        <f ca="1">ROUND(H6*G8,0)</f>
        <v>0</v>
      </c>
      <c r="I8" s="52"/>
      <c r="L8" s="11" t="s">
        <v>1220</v>
      </c>
      <c r="M8" s="11" t="s">
        <v>116</v>
      </c>
      <c r="O8" s="81"/>
      <c r="Q8" s="11" t="s">
        <v>25</v>
      </c>
      <c r="R8" s="11" t="s">
        <v>23</v>
      </c>
      <c r="T8" s="14" t="s">
        <v>26</v>
      </c>
      <c r="U8" s="116" t="s">
        <v>19</v>
      </c>
      <c r="Z8" s="114"/>
      <c r="AA8" s="114" t="s">
        <v>94</v>
      </c>
      <c r="AF8" s="24" t="s">
        <v>41</v>
      </c>
      <c r="AG8" s="24" t="s">
        <v>23</v>
      </c>
      <c r="AH8" s="24" t="s">
        <v>25</v>
      </c>
      <c r="AI8" s="24" t="str">
        <f t="shared" si="0"/>
        <v>Individual Supreme 10 Lacs</v>
      </c>
      <c r="AJ8" s="24">
        <f t="shared" si="1"/>
        <v>5</v>
      </c>
      <c r="AN8" s="218" t="s">
        <v>137</v>
      </c>
      <c r="AO8" s="218" t="s">
        <v>1204</v>
      </c>
      <c r="AP8" s="17" t="s">
        <v>33</v>
      </c>
      <c r="AS8" s="11" t="s">
        <v>239</v>
      </c>
      <c r="AU8" s="81"/>
      <c r="AV8" s="81"/>
      <c r="AW8" s="81"/>
      <c r="AX8" s="81"/>
      <c r="AY8" s="81"/>
      <c r="AZ8" s="81"/>
      <c r="BA8" s="81"/>
    </row>
    <row r="9" spans="1:53" ht="15.75" x14ac:dyDescent="0.25">
      <c r="A9" s="58"/>
      <c r="B9" s="47" t="str">
        <f>User!G9</f>
        <v>State</v>
      </c>
      <c r="C9" s="59" t="str">
        <f>User!H9</f>
        <v>Telangana</v>
      </c>
      <c r="D9" s="39"/>
      <c r="E9" s="49"/>
      <c r="F9" s="72" t="s">
        <v>112</v>
      </c>
      <c r="G9" s="131"/>
      <c r="H9" s="73">
        <f ca="1">H6+H8</f>
        <v>20023</v>
      </c>
      <c r="I9" s="52"/>
      <c r="L9" s="11" t="s">
        <v>1221</v>
      </c>
      <c r="M9" s="13" t="s">
        <v>71</v>
      </c>
      <c r="O9" s="81"/>
      <c r="Q9" s="11" t="s">
        <v>27</v>
      </c>
      <c r="R9" s="11" t="s">
        <v>23</v>
      </c>
      <c r="T9" s="12" t="s">
        <v>28</v>
      </c>
      <c r="U9" s="116" t="s">
        <v>19</v>
      </c>
      <c r="Z9" s="114"/>
      <c r="AA9" s="114" t="s">
        <v>22</v>
      </c>
      <c r="AF9" s="24" t="s">
        <v>41</v>
      </c>
      <c r="AG9" s="24" t="s">
        <v>23</v>
      </c>
      <c r="AH9" s="24" t="s">
        <v>27</v>
      </c>
      <c r="AI9" s="24" t="str">
        <f t="shared" si="0"/>
        <v>Individual Supreme 15 Lacs</v>
      </c>
      <c r="AJ9" s="24">
        <f t="shared" si="1"/>
        <v>6</v>
      </c>
      <c r="AN9" s="218" t="s">
        <v>138</v>
      </c>
      <c r="AO9" s="218" t="s">
        <v>1204</v>
      </c>
      <c r="AP9" s="17" t="s">
        <v>33</v>
      </c>
      <c r="AS9" s="11" t="s">
        <v>272</v>
      </c>
      <c r="AU9" s="81"/>
      <c r="AV9" s="81"/>
      <c r="AW9" s="81"/>
      <c r="AX9" s="81"/>
      <c r="AY9" s="81"/>
      <c r="AZ9" s="81"/>
      <c r="BA9" s="81"/>
    </row>
    <row r="10" spans="1:53" ht="15.75" x14ac:dyDescent="0.25">
      <c r="A10" s="58"/>
      <c r="B10" s="47" t="str">
        <f>User!G11</f>
        <v>Zone</v>
      </c>
      <c r="C10" s="59" t="str">
        <f>User!H11</f>
        <v>Zone 1</v>
      </c>
      <c r="D10" s="39"/>
      <c r="E10" s="49"/>
      <c r="F10" s="74"/>
      <c r="G10" s="48"/>
      <c r="H10" s="75"/>
      <c r="I10" s="52"/>
      <c r="L10" s="13" t="s">
        <v>1222</v>
      </c>
      <c r="M10" s="13" t="s">
        <v>73</v>
      </c>
      <c r="O10" s="81"/>
      <c r="Q10" s="11" t="s">
        <v>29</v>
      </c>
      <c r="R10" s="11" t="s">
        <v>23</v>
      </c>
      <c r="T10" s="12" t="s">
        <v>30</v>
      </c>
      <c r="U10" s="116" t="s">
        <v>19</v>
      </c>
      <c r="Z10" s="114"/>
      <c r="AA10" s="114" t="s">
        <v>25</v>
      </c>
      <c r="AE10" s="24"/>
      <c r="AF10" s="24" t="s">
        <v>41</v>
      </c>
      <c r="AG10" s="24" t="s">
        <v>23</v>
      </c>
      <c r="AH10" s="24" t="s">
        <v>29</v>
      </c>
      <c r="AI10" s="24" t="str">
        <f t="shared" si="0"/>
        <v>Individual Supreme 20 Lacs</v>
      </c>
      <c r="AJ10" s="24">
        <f t="shared" si="1"/>
        <v>7</v>
      </c>
      <c r="AN10" s="218" t="s">
        <v>139</v>
      </c>
      <c r="AO10" s="218" t="s">
        <v>1204</v>
      </c>
      <c r="AP10" s="17" t="s">
        <v>33</v>
      </c>
      <c r="AS10" s="11" t="s">
        <v>1206</v>
      </c>
      <c r="AU10" s="81"/>
      <c r="AV10" s="81"/>
      <c r="AW10" s="81"/>
      <c r="AX10" s="81"/>
      <c r="AY10" s="81"/>
      <c r="AZ10" s="81"/>
      <c r="BA10" s="81"/>
    </row>
    <row r="11" spans="1:53" ht="15.75" x14ac:dyDescent="0.25">
      <c r="A11" s="58"/>
      <c r="B11" s="47" t="str">
        <f>User!G12</f>
        <v>Policy Tenure</v>
      </c>
      <c r="C11" s="59">
        <f>User!H12</f>
        <v>1</v>
      </c>
      <c r="D11" s="39"/>
      <c r="E11" s="49"/>
      <c r="F11" s="76" t="s">
        <v>75</v>
      </c>
      <c r="G11" s="77" t="str">
        <f>IF($C$10="Zone 2","15%","0%")</f>
        <v>0%</v>
      </c>
      <c r="H11" s="69">
        <f ca="1">ROUND(G11*H9,0)</f>
        <v>0</v>
      </c>
      <c r="I11" s="52"/>
      <c r="L11" s="13" t="s">
        <v>1223</v>
      </c>
      <c r="M11" s="13" t="s">
        <v>72</v>
      </c>
      <c r="O11" s="81"/>
      <c r="Q11" s="11" t="s">
        <v>35</v>
      </c>
      <c r="R11" s="11" t="s">
        <v>23</v>
      </c>
      <c r="T11" s="12" t="s">
        <v>31</v>
      </c>
      <c r="U11" s="116" t="s">
        <v>19</v>
      </c>
      <c r="Z11" s="102"/>
      <c r="AE11" s="24"/>
      <c r="AF11" s="24" t="s">
        <v>41</v>
      </c>
      <c r="AG11" s="24" t="s">
        <v>23</v>
      </c>
      <c r="AH11" s="24" t="s">
        <v>35</v>
      </c>
      <c r="AI11" s="24" t="str">
        <f t="shared" si="0"/>
        <v>Individual Supreme 50 Lacs</v>
      </c>
      <c r="AJ11" s="24">
        <f t="shared" si="1"/>
        <v>8</v>
      </c>
      <c r="AN11" s="218" t="s">
        <v>140</v>
      </c>
      <c r="AO11" s="218" t="s">
        <v>1204</v>
      </c>
      <c r="AP11" s="17" t="s">
        <v>33</v>
      </c>
      <c r="AS11" s="220" t="s">
        <v>1214</v>
      </c>
      <c r="AU11" s="81"/>
      <c r="AV11" s="81"/>
      <c r="AW11" s="81"/>
      <c r="AX11" s="81"/>
      <c r="AY11" s="81"/>
      <c r="AZ11" s="81"/>
      <c r="BA11" s="81"/>
    </row>
    <row r="12" spans="1:53" ht="16.5" thickBot="1" x14ac:dyDescent="0.3">
      <c r="A12" s="62"/>
      <c r="B12" s="47"/>
      <c r="C12" s="61"/>
      <c r="D12" s="39"/>
      <c r="E12" s="49"/>
      <c r="F12" s="70" t="str">
        <f>pol_tenure&amp;" year policy discount"</f>
        <v>1 year policy discount</v>
      </c>
      <c r="G12" s="78">
        <f>VLOOKUP(pol_tenure,pol_tenure_disc,2,0)</f>
        <v>0</v>
      </c>
      <c r="H12" s="69">
        <f ca="1">ROUND(G12*(H9-H11),0)</f>
        <v>0</v>
      </c>
      <c r="I12" s="52"/>
      <c r="L12" s="13" t="s">
        <v>1224</v>
      </c>
      <c r="M12" s="13" t="s">
        <v>117</v>
      </c>
      <c r="O12" s="81"/>
      <c r="Q12" s="11" t="s">
        <v>2</v>
      </c>
      <c r="R12" s="11" t="s">
        <v>4</v>
      </c>
      <c r="T12" s="12" t="s">
        <v>34</v>
      </c>
      <c r="U12" s="116" t="s">
        <v>33</v>
      </c>
      <c r="AE12" s="24"/>
      <c r="AF12" s="24" t="s">
        <v>41</v>
      </c>
      <c r="AG12" s="24" t="s">
        <v>4</v>
      </c>
      <c r="AH12" s="24" t="s">
        <v>2</v>
      </c>
      <c r="AI12" s="24" t="str">
        <f t="shared" si="0"/>
        <v>Individual Elite 25 Lacs</v>
      </c>
      <c r="AJ12" s="24">
        <f t="shared" si="1"/>
        <v>9</v>
      </c>
      <c r="AN12" s="218" t="s">
        <v>141</v>
      </c>
      <c r="AO12" s="218" t="s">
        <v>1204</v>
      </c>
      <c r="AP12" s="17" t="s">
        <v>33</v>
      </c>
      <c r="AS12" s="11" t="s">
        <v>291</v>
      </c>
      <c r="AU12" s="81"/>
      <c r="AV12" s="81"/>
      <c r="AW12" s="81"/>
      <c r="AX12" s="81"/>
      <c r="AY12" s="81"/>
      <c r="AZ12" s="81"/>
      <c r="BA12" s="81"/>
    </row>
    <row r="13" spans="1:53" ht="15.75" x14ac:dyDescent="0.25">
      <c r="A13" s="62" t="str">
        <f>User!$F$14</f>
        <v>Optional Benefits</v>
      </c>
      <c r="B13" s="47"/>
      <c r="C13" s="61"/>
      <c r="D13" s="39"/>
      <c r="E13" s="49" t="s">
        <v>81</v>
      </c>
      <c r="F13" s="72" t="s">
        <v>76</v>
      </c>
      <c r="G13" s="131"/>
      <c r="H13" s="79">
        <f ca="1">H9-H11-H12</f>
        <v>20023</v>
      </c>
      <c r="I13" s="190"/>
      <c r="L13" s="13" t="s">
        <v>1225</v>
      </c>
      <c r="M13" s="13" t="s">
        <v>118</v>
      </c>
      <c r="O13" s="81"/>
      <c r="Q13" s="11" t="s">
        <v>32</v>
      </c>
      <c r="R13" s="11" t="s">
        <v>4</v>
      </c>
      <c r="AE13" s="24"/>
      <c r="AF13" s="24" t="s">
        <v>41</v>
      </c>
      <c r="AG13" s="24" t="s">
        <v>4</v>
      </c>
      <c r="AH13" s="24" t="s">
        <v>32</v>
      </c>
      <c r="AI13" s="24" t="str">
        <f t="shared" si="0"/>
        <v>Individual Elite 30 Lacs</v>
      </c>
      <c r="AJ13" s="24">
        <f t="shared" si="1"/>
        <v>10</v>
      </c>
      <c r="AN13" s="218" t="s">
        <v>142</v>
      </c>
      <c r="AO13" s="218" t="s">
        <v>1204</v>
      </c>
      <c r="AP13" s="17" t="s">
        <v>33</v>
      </c>
      <c r="AS13" s="11" t="s">
        <v>295</v>
      </c>
      <c r="AU13" s="81"/>
      <c r="AV13" s="81"/>
      <c r="AW13" s="81"/>
      <c r="AX13" s="81"/>
      <c r="AY13" s="81"/>
      <c r="AZ13" s="81"/>
      <c r="BA13" s="81"/>
    </row>
    <row r="14" spans="1:53" ht="15.75" x14ac:dyDescent="0.25">
      <c r="A14" s="58"/>
      <c r="B14" s="46"/>
      <c r="C14" s="61"/>
      <c r="D14" s="39"/>
      <c r="E14" s="49"/>
      <c r="F14" s="74"/>
      <c r="G14" s="48"/>
      <c r="H14" s="75"/>
      <c r="I14" s="52"/>
      <c r="Q14" s="11" t="s">
        <v>35</v>
      </c>
      <c r="R14" s="11" t="s">
        <v>4</v>
      </c>
      <c r="AE14" s="24"/>
      <c r="AF14" s="24" t="s">
        <v>41</v>
      </c>
      <c r="AG14" s="24" t="s">
        <v>4</v>
      </c>
      <c r="AH14" s="24" t="s">
        <v>35</v>
      </c>
      <c r="AI14" s="24" t="str">
        <f t="shared" si="0"/>
        <v>Individual Elite 50 Lacs</v>
      </c>
      <c r="AJ14" s="24">
        <f t="shared" si="1"/>
        <v>11</v>
      </c>
      <c r="AN14" s="218" t="s">
        <v>143</v>
      </c>
      <c r="AO14" s="218" t="s">
        <v>1204</v>
      </c>
      <c r="AP14" s="17" t="s">
        <v>33</v>
      </c>
      <c r="AS14" s="11" t="s">
        <v>302</v>
      </c>
      <c r="AU14" s="81"/>
      <c r="AV14" s="81"/>
      <c r="AW14" s="81"/>
      <c r="AX14" s="81"/>
      <c r="AY14" s="81"/>
      <c r="AZ14" s="81"/>
      <c r="BA14" s="81"/>
    </row>
    <row r="15" spans="1:53" ht="33" thickBot="1" x14ac:dyDescent="0.35">
      <c r="A15" s="58"/>
      <c r="B15" s="117" t="str">
        <f>User!$G$18</f>
        <v>Want to include US/Canada for International treatment/ Worldwide hospitalization</v>
      </c>
      <c r="C15" s="59" t="str">
        <f>User!$H$18</f>
        <v>NA</v>
      </c>
      <c r="D15" s="39"/>
      <c r="E15" s="49"/>
      <c r="F15" s="70" t="s">
        <v>100</v>
      </c>
      <c r="G15" s="130"/>
      <c r="H15" s="78" t="str">
        <f t="array" ref="H15">IF($C$17="NO","NA",INDEX(Top_up_disc,MATCH($C$5,IF(plan=$C$4,SI),0),MATCH($C$18,'Optional Benefits Sheet'!$C$24:$J$24,0)))</f>
        <v>NA</v>
      </c>
      <c r="I15" s="52"/>
      <c r="Q15" s="11" t="s">
        <v>36</v>
      </c>
      <c r="R15" s="11" t="s">
        <v>4</v>
      </c>
      <c r="AD15" s="129"/>
      <c r="AF15" s="24" t="s">
        <v>41</v>
      </c>
      <c r="AG15" s="24" t="s">
        <v>4</v>
      </c>
      <c r="AH15" s="24" t="s">
        <v>36</v>
      </c>
      <c r="AI15" s="24" t="str">
        <f t="shared" si="0"/>
        <v>Individual Elite 100 Lacs</v>
      </c>
      <c r="AJ15" s="24">
        <f t="shared" si="1"/>
        <v>12</v>
      </c>
      <c r="AN15" s="218" t="s">
        <v>144</v>
      </c>
      <c r="AO15" s="218" t="s">
        <v>1204</v>
      </c>
      <c r="AP15" s="17" t="s">
        <v>33</v>
      </c>
      <c r="AS15" s="11" t="s">
        <v>386</v>
      </c>
      <c r="AU15" s="81"/>
      <c r="AV15" s="81"/>
      <c r="AW15" s="81"/>
      <c r="AX15" s="81"/>
      <c r="AY15" s="81"/>
      <c r="AZ15" s="81"/>
      <c r="BA15" s="81"/>
    </row>
    <row r="16" spans="1:53" ht="16.5" x14ac:dyDescent="0.3">
      <c r="A16" s="58"/>
      <c r="B16" s="47" t="str">
        <f>User!$G$20</f>
        <v>Hospital Cash</v>
      </c>
      <c r="C16" s="92" t="str">
        <f>User!$H$20</f>
        <v>YES</v>
      </c>
      <c r="D16" s="39"/>
      <c r="E16" s="49"/>
      <c r="F16" s="85" t="s">
        <v>101</v>
      </c>
      <c r="G16" s="132"/>
      <c r="H16" s="89">
        <f ca="1">ROUND(IF(H15="NA",H13,H13*H15),0)</f>
        <v>20023</v>
      </c>
      <c r="I16" s="52"/>
      <c r="Q16" s="11" t="s">
        <v>37</v>
      </c>
      <c r="R16" s="11" t="s">
        <v>4</v>
      </c>
      <c r="AD16" s="129"/>
      <c r="AF16" s="24" t="s">
        <v>41</v>
      </c>
      <c r="AG16" s="24" t="s">
        <v>4</v>
      </c>
      <c r="AH16" s="24" t="s">
        <v>37</v>
      </c>
      <c r="AI16" s="24" t="str">
        <f t="shared" si="0"/>
        <v>Individual Elite 150 Lacs</v>
      </c>
      <c r="AJ16" s="24">
        <f t="shared" si="1"/>
        <v>13</v>
      </c>
      <c r="AN16" s="218" t="s">
        <v>145</v>
      </c>
      <c r="AO16" s="218" t="s">
        <v>1204</v>
      </c>
      <c r="AP16" s="17" t="s">
        <v>33</v>
      </c>
      <c r="AS16" s="11" t="s">
        <v>1207</v>
      </c>
      <c r="AU16" s="81"/>
      <c r="AV16" s="81"/>
      <c r="AW16" s="81"/>
      <c r="AX16" s="81"/>
      <c r="AY16" s="81"/>
      <c r="AZ16" s="81"/>
      <c r="BA16" s="81"/>
    </row>
    <row r="17" spans="1:53" ht="16.5" x14ac:dyDescent="0.3">
      <c r="A17" s="58"/>
      <c r="B17" s="47" t="str">
        <f>User!$G$24</f>
        <v>Want to choose Topup plan?</v>
      </c>
      <c r="C17" s="92" t="str">
        <f>User!$H$24</f>
        <v>NO</v>
      </c>
      <c r="D17" s="39"/>
      <c r="E17" s="49" t="s">
        <v>82</v>
      </c>
      <c r="F17" s="74"/>
      <c r="G17" s="48"/>
      <c r="H17" s="75"/>
      <c r="I17" s="52"/>
      <c r="AD17" s="129"/>
      <c r="AF17" s="24" t="s">
        <v>1217</v>
      </c>
      <c r="AG17" s="24" t="s">
        <v>99</v>
      </c>
      <c r="AH17" s="24" t="s">
        <v>92</v>
      </c>
      <c r="AI17" s="24" t="str">
        <f t="shared" si="0"/>
        <v>1ADULT 1CHILD Classic 2 Lacs</v>
      </c>
      <c r="AJ17" s="24">
        <f t="shared" si="1"/>
        <v>14</v>
      </c>
      <c r="AN17" s="218" t="s">
        <v>146</v>
      </c>
      <c r="AO17" s="218" t="s">
        <v>1204</v>
      </c>
      <c r="AP17" s="17" t="s">
        <v>33</v>
      </c>
      <c r="AS17" s="11" t="s">
        <v>1208</v>
      </c>
      <c r="AU17" s="81"/>
      <c r="AV17" s="81"/>
      <c r="AW17" s="81"/>
      <c r="AX17" s="81"/>
      <c r="AY17" s="81"/>
      <c r="AZ17" s="81"/>
      <c r="BA17" s="81"/>
    </row>
    <row r="18" spans="1:53" ht="16.5" x14ac:dyDescent="0.3">
      <c r="A18" s="58"/>
      <c r="B18" s="47" t="str">
        <f>User!$G$25</f>
        <v>Choose Deductible amount, if want to opt for top-up</v>
      </c>
      <c r="C18" s="59" t="str">
        <f>User!$H$25</f>
        <v>NA</v>
      </c>
      <c r="D18" s="39"/>
      <c r="E18" s="49"/>
      <c r="F18" s="68" t="s">
        <v>77</v>
      </c>
      <c r="G18" s="135"/>
      <c r="H18" s="192">
        <f t="array" ref="H18">IF($C$16="NO",0,INDEX(hospcash_loading,MATCH(C5,IF(plan=$C$4,SI),0),3))</f>
        <v>0.14000000000000001</v>
      </c>
      <c r="I18" s="52"/>
      <c r="M18" s="21" t="str">
        <f>C4</f>
        <v>Supreme</v>
      </c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AD18" s="129"/>
      <c r="AF18" s="24" t="s">
        <v>1217</v>
      </c>
      <c r="AG18" s="24" t="s">
        <v>99</v>
      </c>
      <c r="AH18" s="24" t="s">
        <v>93</v>
      </c>
      <c r="AI18" s="24" t="str">
        <f t="shared" si="0"/>
        <v>1ADULT 1CHILD Classic 3 Lacs</v>
      </c>
      <c r="AJ18" s="24">
        <f t="shared" si="1"/>
        <v>15</v>
      </c>
      <c r="AN18" s="218" t="s">
        <v>147</v>
      </c>
      <c r="AO18" s="218" t="s">
        <v>1204</v>
      </c>
      <c r="AP18" s="17" t="s">
        <v>33</v>
      </c>
      <c r="AS18" s="11" t="s">
        <v>454</v>
      </c>
      <c r="AU18" s="81"/>
      <c r="AV18" s="81"/>
      <c r="AW18" s="81"/>
      <c r="AX18" s="81"/>
      <c r="AY18" s="81"/>
      <c r="AZ18" s="81"/>
      <c r="BA18" s="81"/>
    </row>
    <row r="19" spans="1:53" ht="16.5" x14ac:dyDescent="0.3">
      <c r="A19" s="58"/>
      <c r="B19" s="47"/>
      <c r="C19" s="63"/>
      <c r="D19" s="39"/>
      <c r="E19" s="49" t="s">
        <v>83</v>
      </c>
      <c r="F19" s="70" t="s">
        <v>113</v>
      </c>
      <c r="G19" s="136"/>
      <c r="H19" s="71">
        <f ca="1">ROUND(H6*H18,0)</f>
        <v>2803</v>
      </c>
      <c r="I19" s="52"/>
      <c r="L19" s="43" t="str">
        <f>C6</f>
        <v>2ADULTS 3CHILDREN</v>
      </c>
      <c r="M19" s="44" t="str">
        <f>C5</f>
        <v>10 Lacs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AB19" s="129"/>
      <c r="AF19" s="24" t="s">
        <v>1217</v>
      </c>
      <c r="AG19" s="24" t="s">
        <v>99</v>
      </c>
      <c r="AH19" s="24" t="s">
        <v>94</v>
      </c>
      <c r="AI19" s="24" t="str">
        <f t="shared" si="0"/>
        <v>1ADULT 1CHILD Classic 4 Lacs</v>
      </c>
      <c r="AJ19" s="24">
        <f t="shared" si="1"/>
        <v>16</v>
      </c>
      <c r="AN19" s="218" t="s">
        <v>148</v>
      </c>
      <c r="AO19" s="218" t="s">
        <v>1204</v>
      </c>
      <c r="AP19" s="17" t="s">
        <v>33</v>
      </c>
      <c r="AS19" s="11" t="s">
        <v>470</v>
      </c>
      <c r="AU19" s="81"/>
      <c r="AV19" s="81"/>
      <c r="AW19" s="81"/>
      <c r="AX19" s="81"/>
      <c r="AY19" s="81"/>
      <c r="AZ19" s="81"/>
      <c r="BA19" s="81"/>
    </row>
    <row r="20" spans="1:53" ht="16.5" thickBot="1" x14ac:dyDescent="0.3">
      <c r="A20" s="58"/>
      <c r="B20" s="47"/>
      <c r="C20" s="63"/>
      <c r="D20" s="39"/>
      <c r="E20" s="49"/>
      <c r="F20" s="70" t="s">
        <v>78</v>
      </c>
      <c r="G20" s="130"/>
      <c r="H20" s="78">
        <f ca="1">IF($H$19=0,0,$G$12)</f>
        <v>0</v>
      </c>
      <c r="I20" s="52"/>
      <c r="L20" s="50">
        <f ca="1">IF($C$8&lt;1,"91 days",IF(C8&gt;85,85,$C$8))</f>
        <v>44</v>
      </c>
      <c r="M20" s="214">
        <f ca="1">IF(L20="NA",0,INDEX('Base Premium Sheet'!$B$9:$EA$94,MATCH('Calculation '!$L20,age,0),VLOOKUP($L$19&amp;" "&amp;$M$18&amp;" "&amp;$M$19,$AI$4:$AJ$133,2,0)))</f>
        <v>20854.244176545333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AF20" s="24" t="s">
        <v>1217</v>
      </c>
      <c r="AG20" s="24" t="s">
        <v>23</v>
      </c>
      <c r="AH20" s="24" t="s">
        <v>22</v>
      </c>
      <c r="AI20" s="24" t="str">
        <f t="shared" si="0"/>
        <v>1ADULT 1CHILD Supreme 5 Lacs</v>
      </c>
      <c r="AJ20" s="24">
        <f t="shared" si="1"/>
        <v>17</v>
      </c>
      <c r="AN20" s="218" t="s">
        <v>149</v>
      </c>
      <c r="AO20" s="218" t="s">
        <v>1204</v>
      </c>
      <c r="AP20" s="17" t="s">
        <v>33</v>
      </c>
      <c r="AS20" s="11" t="s">
        <v>530</v>
      </c>
      <c r="AU20" s="81"/>
      <c r="AV20" s="81"/>
      <c r="AW20" s="81"/>
      <c r="AX20" s="81"/>
      <c r="AY20" s="81"/>
      <c r="AZ20" s="81"/>
      <c r="BA20" s="81"/>
    </row>
    <row r="21" spans="1:53" ht="15.75" x14ac:dyDescent="0.25">
      <c r="A21" s="64" t="s">
        <v>85</v>
      </c>
      <c r="B21" s="46"/>
      <c r="C21" s="63"/>
      <c r="D21" s="39"/>
      <c r="E21" s="49"/>
      <c r="F21" s="85" t="s">
        <v>114</v>
      </c>
      <c r="G21" s="133"/>
      <c r="H21" s="89">
        <f ca="1">H19-ROUND(H19*H20,0)</f>
        <v>2803</v>
      </c>
      <c r="I21" s="52"/>
      <c r="L21" s="45" t="str">
        <f>IF(pol_tenure&gt;1,IF(L20="91 days",1,IF(L20=85,85,L20+1)),"NA")</f>
        <v>NA</v>
      </c>
      <c r="M21" s="214">
        <f>IF(L21="NA",0,INDEX('Base Premium Sheet'!$B$9:$EA$94,MATCH('Calculation '!$L21,age,0),VLOOKUP($L$19&amp;" "&amp;$M$18&amp;" "&amp;$M$19,$AI$4:$AJ$133,2,0)))</f>
        <v>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AF21" s="24" t="s">
        <v>1217</v>
      </c>
      <c r="AG21" s="24" t="s">
        <v>23</v>
      </c>
      <c r="AH21" s="24" t="s">
        <v>25</v>
      </c>
      <c r="AI21" s="24" t="str">
        <f t="shared" si="0"/>
        <v>1ADULT 1CHILD Supreme 10 Lacs</v>
      </c>
      <c r="AJ21" s="24">
        <f t="shared" si="1"/>
        <v>18</v>
      </c>
      <c r="AN21" s="218" t="s">
        <v>150</v>
      </c>
      <c r="AO21" s="218" t="s">
        <v>1204</v>
      </c>
      <c r="AP21" s="17" t="s">
        <v>33</v>
      </c>
      <c r="AS21" s="11" t="s">
        <v>598</v>
      </c>
      <c r="AU21" s="81"/>
      <c r="AV21" s="81"/>
      <c r="AW21" s="81"/>
      <c r="AX21" s="81"/>
      <c r="AY21" s="81"/>
      <c r="AZ21" s="81"/>
      <c r="BA21" s="81"/>
    </row>
    <row r="22" spans="1:53" ht="15.75" x14ac:dyDescent="0.25">
      <c r="A22" s="65"/>
      <c r="B22" s="66" t="s">
        <v>84</v>
      </c>
      <c r="C22" s="67">
        <f ca="1">H23</f>
        <v>22826</v>
      </c>
      <c r="D22" s="39"/>
      <c r="E22" s="48"/>
      <c r="F22" s="74"/>
      <c r="G22" s="48"/>
      <c r="H22" s="75"/>
      <c r="I22" s="52"/>
      <c r="L22" s="45" t="str">
        <f>IF(L21="NA","NA",IF(pol_tenure=3,IF(L21=85,85,L21+1),"NA"))</f>
        <v>NA</v>
      </c>
      <c r="M22" s="214">
        <f>IF(L22="NA",0,INDEX('Base Premium Sheet'!$B$9:$EA$94,MATCH('Calculation '!$L22,age,0),VLOOKUP($L$19&amp;" "&amp;$M$18&amp;" "&amp;$M$19,$AI$4:$AJ$133,2,0)))</f>
        <v>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AF22" s="24" t="s">
        <v>1217</v>
      </c>
      <c r="AG22" s="24" t="s">
        <v>23</v>
      </c>
      <c r="AH22" s="24" t="s">
        <v>27</v>
      </c>
      <c r="AI22" s="24" t="str">
        <f t="shared" si="0"/>
        <v>1ADULT 1CHILD Supreme 15 Lacs</v>
      </c>
      <c r="AJ22" s="24">
        <f t="shared" si="1"/>
        <v>19</v>
      </c>
      <c r="AN22" s="218" t="s">
        <v>151</v>
      </c>
      <c r="AO22" s="218" t="s">
        <v>1204</v>
      </c>
      <c r="AP22" s="17" t="s">
        <v>33</v>
      </c>
      <c r="AS22" s="11" t="s">
        <v>1209</v>
      </c>
      <c r="AU22" s="81"/>
      <c r="AV22" s="81"/>
      <c r="AW22" s="81"/>
      <c r="AX22" s="81"/>
      <c r="AY22" s="81"/>
      <c r="AZ22" s="81"/>
      <c r="BA22" s="81"/>
    </row>
    <row r="23" spans="1:53" ht="16.5" thickBot="1" x14ac:dyDescent="0.3">
      <c r="A23" s="40"/>
      <c r="B23" s="41"/>
      <c r="C23" s="41"/>
      <c r="D23" s="41"/>
      <c r="E23" s="53"/>
      <c r="F23" s="80" t="s">
        <v>79</v>
      </c>
      <c r="G23" s="134"/>
      <c r="H23" s="88">
        <f ca="1">$H$16+$H$21</f>
        <v>22826</v>
      </c>
      <c r="I23" s="54"/>
      <c r="L23" s="137" t="s">
        <v>62</v>
      </c>
      <c r="M23" s="138">
        <f ca="1">SUM(M20:M22)</f>
        <v>20854.244176545333</v>
      </c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AF23" s="24" t="s">
        <v>1217</v>
      </c>
      <c r="AG23" s="24" t="s">
        <v>23</v>
      </c>
      <c r="AH23" s="24" t="s">
        <v>29</v>
      </c>
      <c r="AI23" s="24" t="str">
        <f t="shared" si="0"/>
        <v>1ADULT 1CHILD Supreme 20 Lacs</v>
      </c>
      <c r="AJ23" s="24">
        <f t="shared" si="1"/>
        <v>20</v>
      </c>
      <c r="AN23" s="218" t="s">
        <v>152</v>
      </c>
      <c r="AO23" s="218" t="s">
        <v>1204</v>
      </c>
      <c r="AP23" s="17" t="s">
        <v>33</v>
      </c>
      <c r="AS23" s="11" t="s">
        <v>661</v>
      </c>
      <c r="AU23" s="81"/>
      <c r="AV23" s="81"/>
      <c r="AW23" s="81"/>
      <c r="AX23" s="81"/>
      <c r="AY23" s="81"/>
      <c r="AZ23" s="81"/>
      <c r="BA23" s="81"/>
    </row>
    <row r="24" spans="1:53" x14ac:dyDescent="0.25">
      <c r="AF24" s="24" t="s">
        <v>1217</v>
      </c>
      <c r="AG24" s="24" t="s">
        <v>23</v>
      </c>
      <c r="AH24" s="24" t="s">
        <v>35</v>
      </c>
      <c r="AI24" s="24" t="str">
        <f t="shared" si="0"/>
        <v>1ADULT 1CHILD Supreme 50 Lacs</v>
      </c>
      <c r="AJ24" s="24">
        <f t="shared" si="1"/>
        <v>21</v>
      </c>
      <c r="AN24" s="218" t="s">
        <v>153</v>
      </c>
      <c r="AO24" s="218" t="s">
        <v>1204</v>
      </c>
      <c r="AP24" s="17" t="s">
        <v>33</v>
      </c>
      <c r="AS24" s="11" t="s">
        <v>723</v>
      </c>
      <c r="AU24" s="81"/>
      <c r="AV24" s="81"/>
      <c r="AW24" s="81"/>
      <c r="AX24" s="81"/>
      <c r="AY24" s="81"/>
      <c r="AZ24" s="81"/>
      <c r="BA24" s="81"/>
    </row>
    <row r="25" spans="1:53" x14ac:dyDescent="0.25">
      <c r="L25" s="100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AF25" s="24" t="s">
        <v>1217</v>
      </c>
      <c r="AG25" s="24" t="s">
        <v>4</v>
      </c>
      <c r="AH25" s="24" t="s">
        <v>2</v>
      </c>
      <c r="AI25" s="24" t="str">
        <f t="shared" si="0"/>
        <v>1ADULT 1CHILD Elite 25 Lacs</v>
      </c>
      <c r="AJ25" s="24">
        <f t="shared" si="1"/>
        <v>22</v>
      </c>
      <c r="AN25" s="218" t="s">
        <v>154</v>
      </c>
      <c r="AO25" s="218" t="s">
        <v>1204</v>
      </c>
      <c r="AP25" s="218" t="s">
        <v>33</v>
      </c>
      <c r="AS25" s="11" t="s">
        <v>733</v>
      </c>
      <c r="AU25" s="81"/>
      <c r="AV25" s="81"/>
      <c r="AW25" s="81"/>
      <c r="AX25" s="81"/>
      <c r="AY25" s="81"/>
      <c r="AZ25" s="81"/>
      <c r="BA25" s="81"/>
    </row>
    <row r="26" spans="1:53" x14ac:dyDescent="0.25">
      <c r="L26" s="81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AF26" s="24" t="s">
        <v>1217</v>
      </c>
      <c r="AG26" s="24" t="s">
        <v>4</v>
      </c>
      <c r="AH26" s="24" t="s">
        <v>32</v>
      </c>
      <c r="AI26" s="24" t="str">
        <f t="shared" si="0"/>
        <v>1ADULT 1CHILD Elite 30 Lacs</v>
      </c>
      <c r="AJ26" s="24">
        <f t="shared" si="1"/>
        <v>23</v>
      </c>
      <c r="AN26" s="218" t="s">
        <v>155</v>
      </c>
      <c r="AO26" s="218" t="s">
        <v>1204</v>
      </c>
      <c r="AP26" s="17" t="s">
        <v>33</v>
      </c>
      <c r="AS26" s="11" t="s">
        <v>743</v>
      </c>
      <c r="AU26" s="81"/>
      <c r="AV26" s="81"/>
      <c r="AW26" s="81"/>
      <c r="AX26" s="81"/>
      <c r="AY26" s="81"/>
      <c r="AZ26" s="81"/>
      <c r="BA26" s="81"/>
    </row>
    <row r="27" spans="1:53" x14ac:dyDescent="0.25">
      <c r="AF27" s="24" t="s">
        <v>1217</v>
      </c>
      <c r="AG27" s="24" t="s">
        <v>4</v>
      </c>
      <c r="AH27" s="24" t="s">
        <v>35</v>
      </c>
      <c r="AI27" s="24" t="str">
        <f t="shared" si="0"/>
        <v>1ADULT 1CHILD Elite 50 Lacs</v>
      </c>
      <c r="AJ27" s="24">
        <f t="shared" si="1"/>
        <v>24</v>
      </c>
      <c r="AN27" s="218" t="s">
        <v>156</v>
      </c>
      <c r="AO27" s="218" t="s">
        <v>1204</v>
      </c>
      <c r="AP27" s="17" t="s">
        <v>33</v>
      </c>
      <c r="AS27" s="11" t="s">
        <v>746</v>
      </c>
      <c r="AU27" s="81"/>
      <c r="AV27" s="81"/>
      <c r="AW27" s="81"/>
      <c r="AX27" s="81"/>
      <c r="AY27" s="81"/>
      <c r="AZ27" s="81"/>
      <c r="BA27" s="81"/>
    </row>
    <row r="28" spans="1:53" x14ac:dyDescent="0.25">
      <c r="L28" s="140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AF28" s="24" t="s">
        <v>1217</v>
      </c>
      <c r="AG28" s="24" t="s">
        <v>4</v>
      </c>
      <c r="AH28" s="24" t="s">
        <v>36</v>
      </c>
      <c r="AI28" s="24" t="str">
        <f t="shared" si="0"/>
        <v>1ADULT 1CHILD Elite 100 Lacs</v>
      </c>
      <c r="AJ28" s="24">
        <f t="shared" si="1"/>
        <v>25</v>
      </c>
      <c r="AN28" s="218" t="s">
        <v>157</v>
      </c>
      <c r="AO28" s="218" t="s">
        <v>1204</v>
      </c>
      <c r="AP28" s="17" t="s">
        <v>33</v>
      </c>
      <c r="AS28" s="11" t="s">
        <v>755</v>
      </c>
      <c r="AU28" s="81"/>
      <c r="AV28" s="81"/>
      <c r="AW28" s="81"/>
      <c r="AX28" s="81"/>
      <c r="AY28" s="81"/>
      <c r="AZ28" s="81"/>
      <c r="BA28" s="81"/>
    </row>
    <row r="29" spans="1:53" x14ac:dyDescent="0.25">
      <c r="L29" s="141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AF29" s="24" t="s">
        <v>1217</v>
      </c>
      <c r="AG29" s="24" t="s">
        <v>4</v>
      </c>
      <c r="AH29" s="24" t="s">
        <v>37</v>
      </c>
      <c r="AI29" s="24" t="str">
        <f t="shared" si="0"/>
        <v>1ADULT 1CHILD Elite 150 Lacs</v>
      </c>
      <c r="AJ29" s="24">
        <f t="shared" si="1"/>
        <v>26</v>
      </c>
      <c r="AN29" s="218" t="s">
        <v>158</v>
      </c>
      <c r="AO29" s="218" t="s">
        <v>1204</v>
      </c>
      <c r="AP29" s="17" t="s">
        <v>33</v>
      </c>
      <c r="AS29" s="11" t="s">
        <v>796</v>
      </c>
      <c r="AU29" s="81"/>
      <c r="AV29" s="81"/>
      <c r="AW29" s="81"/>
      <c r="AX29" s="81"/>
      <c r="AY29" s="81"/>
      <c r="AZ29" s="81"/>
      <c r="BA29" s="81"/>
    </row>
    <row r="30" spans="1:53" x14ac:dyDescent="0.25">
      <c r="AF30" s="24" t="s">
        <v>1218</v>
      </c>
      <c r="AG30" s="24" t="s">
        <v>99</v>
      </c>
      <c r="AH30" s="24" t="s">
        <v>92</v>
      </c>
      <c r="AI30" s="24" t="str">
        <f t="shared" si="0"/>
        <v>1ADULT 2CHILDREN Classic 2 Lacs</v>
      </c>
      <c r="AJ30" s="24">
        <f t="shared" si="1"/>
        <v>27</v>
      </c>
      <c r="AN30" s="218" t="s">
        <v>159</v>
      </c>
      <c r="AO30" s="218" t="s">
        <v>1204</v>
      </c>
      <c r="AP30" s="17" t="s">
        <v>33</v>
      </c>
      <c r="AS30" s="11" t="s">
        <v>800</v>
      </c>
      <c r="AU30" s="81"/>
      <c r="AV30" s="81"/>
      <c r="AW30" s="81"/>
      <c r="AX30" s="81"/>
      <c r="AY30" s="81"/>
      <c r="AZ30" s="81"/>
      <c r="BA30" s="81"/>
    </row>
    <row r="31" spans="1:53" x14ac:dyDescent="0.25">
      <c r="AF31" s="24" t="s">
        <v>1218</v>
      </c>
      <c r="AG31" s="24" t="s">
        <v>99</v>
      </c>
      <c r="AH31" s="24" t="s">
        <v>93</v>
      </c>
      <c r="AI31" s="24" t="str">
        <f t="shared" si="0"/>
        <v>1ADULT 2CHILDREN Classic 3 Lacs</v>
      </c>
      <c r="AJ31" s="24">
        <f t="shared" si="1"/>
        <v>28</v>
      </c>
      <c r="AN31" s="218" t="s">
        <v>160</v>
      </c>
      <c r="AO31" s="218" t="s">
        <v>1204</v>
      </c>
      <c r="AP31" s="17" t="s">
        <v>33</v>
      </c>
      <c r="AS31" s="11" t="s">
        <v>842</v>
      </c>
      <c r="AU31" s="81"/>
      <c r="AV31" s="81"/>
      <c r="AW31" s="81"/>
      <c r="AX31" s="81"/>
      <c r="AY31" s="81"/>
      <c r="AZ31" s="81"/>
      <c r="BA31" s="81"/>
    </row>
    <row r="32" spans="1:53" x14ac:dyDescent="0.25">
      <c r="AF32" s="24" t="s">
        <v>1218</v>
      </c>
      <c r="AG32" s="24" t="s">
        <v>99</v>
      </c>
      <c r="AH32" s="24" t="s">
        <v>94</v>
      </c>
      <c r="AI32" s="24" t="str">
        <f t="shared" si="0"/>
        <v>1ADULT 2CHILDREN Classic 4 Lacs</v>
      </c>
      <c r="AJ32" s="24">
        <f t="shared" si="1"/>
        <v>29</v>
      </c>
      <c r="AN32" s="218" t="s">
        <v>161</v>
      </c>
      <c r="AO32" s="218" t="s">
        <v>1204</v>
      </c>
      <c r="AP32" s="218" t="s">
        <v>33</v>
      </c>
      <c r="AS32" s="11" t="s">
        <v>895</v>
      </c>
      <c r="AU32" s="81"/>
      <c r="AV32" s="81"/>
      <c r="AW32" s="81"/>
      <c r="AX32" s="81"/>
      <c r="AY32" s="81"/>
      <c r="AZ32" s="81"/>
      <c r="BA32" s="81"/>
    </row>
    <row r="33" spans="32:53" x14ac:dyDescent="0.25">
      <c r="AF33" s="24" t="s">
        <v>1218</v>
      </c>
      <c r="AG33" s="24" t="s">
        <v>23</v>
      </c>
      <c r="AH33" s="24" t="s">
        <v>22</v>
      </c>
      <c r="AI33" s="24" t="str">
        <f t="shared" si="0"/>
        <v>1ADULT 2CHILDREN Supreme 5 Lacs</v>
      </c>
      <c r="AJ33" s="24">
        <f t="shared" si="1"/>
        <v>30</v>
      </c>
      <c r="AN33" s="218" t="s">
        <v>162</v>
      </c>
      <c r="AO33" s="218" t="s">
        <v>1204</v>
      </c>
      <c r="AP33" s="17" t="s">
        <v>33</v>
      </c>
      <c r="AS33" s="11" t="s">
        <v>903</v>
      </c>
      <c r="AU33" s="81"/>
      <c r="AV33" s="81"/>
      <c r="AW33" s="81"/>
      <c r="AX33" s="81"/>
      <c r="AY33" s="81"/>
      <c r="AZ33" s="81"/>
      <c r="BA33" s="81"/>
    </row>
    <row r="34" spans="32:53" x14ac:dyDescent="0.25">
      <c r="AF34" s="24" t="s">
        <v>1218</v>
      </c>
      <c r="AG34" s="24" t="s">
        <v>23</v>
      </c>
      <c r="AH34" s="24" t="s">
        <v>25</v>
      </c>
      <c r="AI34" s="24" t="str">
        <f t="shared" si="0"/>
        <v>1ADULT 2CHILDREN Supreme 10 Lacs</v>
      </c>
      <c r="AJ34" s="24">
        <f t="shared" si="1"/>
        <v>31</v>
      </c>
      <c r="AN34" s="218" t="s">
        <v>163</v>
      </c>
      <c r="AO34" s="218" t="s">
        <v>1204</v>
      </c>
      <c r="AP34" s="17" t="s">
        <v>33</v>
      </c>
      <c r="AS34" s="11" t="s">
        <v>1037</v>
      </c>
      <c r="AU34" s="81"/>
      <c r="AV34" s="81"/>
      <c r="AW34" s="81"/>
      <c r="AX34" s="81"/>
      <c r="AY34" s="81"/>
      <c r="AZ34" s="81"/>
      <c r="BA34" s="81"/>
    </row>
    <row r="35" spans="32:53" x14ac:dyDescent="0.25">
      <c r="AF35" s="24" t="s">
        <v>1218</v>
      </c>
      <c r="AG35" s="24" t="s">
        <v>23</v>
      </c>
      <c r="AH35" s="24" t="s">
        <v>27</v>
      </c>
      <c r="AI35" s="24" t="str">
        <f t="shared" si="0"/>
        <v>1ADULT 2CHILDREN Supreme 15 Lacs</v>
      </c>
      <c r="AJ35" s="24">
        <f t="shared" si="1"/>
        <v>32</v>
      </c>
      <c r="AN35" s="218" t="s">
        <v>164</v>
      </c>
      <c r="AO35" s="218" t="s">
        <v>1204</v>
      </c>
      <c r="AP35" s="17" t="s">
        <v>33</v>
      </c>
      <c r="AS35" s="11" t="s">
        <v>1046</v>
      </c>
      <c r="AU35" s="81"/>
      <c r="AV35" s="81"/>
      <c r="AW35" s="81"/>
      <c r="AX35" s="81"/>
      <c r="AY35" s="81"/>
      <c r="AZ35" s="81"/>
      <c r="BA35" s="81"/>
    </row>
    <row r="36" spans="32:53" x14ac:dyDescent="0.25">
      <c r="AF36" s="24" t="s">
        <v>1218</v>
      </c>
      <c r="AG36" s="24" t="s">
        <v>23</v>
      </c>
      <c r="AH36" s="24" t="s">
        <v>29</v>
      </c>
      <c r="AI36" s="24" t="str">
        <f t="shared" si="0"/>
        <v>1ADULT 2CHILDREN Supreme 20 Lacs</v>
      </c>
      <c r="AJ36" s="24">
        <f t="shared" si="1"/>
        <v>33</v>
      </c>
      <c r="AN36" s="218" t="s">
        <v>165</v>
      </c>
      <c r="AO36" s="218" t="s">
        <v>1204</v>
      </c>
      <c r="AP36" s="218" t="s">
        <v>1228</v>
      </c>
      <c r="AS36" s="11" t="s">
        <v>1210</v>
      </c>
      <c r="AU36" s="81"/>
      <c r="AV36" s="81"/>
      <c r="AW36" s="81"/>
      <c r="AX36" s="81"/>
      <c r="AY36" s="81"/>
      <c r="AZ36" s="81"/>
      <c r="BA36" s="81"/>
    </row>
    <row r="37" spans="32:53" x14ac:dyDescent="0.25">
      <c r="AF37" s="24" t="s">
        <v>1218</v>
      </c>
      <c r="AG37" s="24" t="s">
        <v>23</v>
      </c>
      <c r="AH37" s="24" t="s">
        <v>35</v>
      </c>
      <c r="AI37" s="24" t="str">
        <f t="shared" si="0"/>
        <v>1ADULT 2CHILDREN Supreme 50 Lacs</v>
      </c>
      <c r="AJ37" s="24">
        <f t="shared" si="1"/>
        <v>34</v>
      </c>
      <c r="AN37" s="218" t="s">
        <v>166</v>
      </c>
      <c r="AO37" s="218" t="s">
        <v>1204</v>
      </c>
      <c r="AP37" s="17" t="s">
        <v>33</v>
      </c>
      <c r="AS37" s="11" t="s">
        <v>1128</v>
      </c>
      <c r="AU37" s="81"/>
      <c r="AV37" s="81"/>
      <c r="AW37" s="81"/>
      <c r="AX37" s="81"/>
      <c r="AY37" s="81"/>
      <c r="AZ37" s="81"/>
      <c r="BA37" s="81"/>
    </row>
    <row r="38" spans="32:53" x14ac:dyDescent="0.25">
      <c r="AF38" s="24" t="s">
        <v>1218</v>
      </c>
      <c r="AG38" s="24" t="s">
        <v>4</v>
      </c>
      <c r="AH38" s="24" t="s">
        <v>2</v>
      </c>
      <c r="AI38" s="24" t="str">
        <f t="shared" si="0"/>
        <v>1ADULT 2CHILDREN Elite 25 Lacs</v>
      </c>
      <c r="AJ38" s="24">
        <f t="shared" si="1"/>
        <v>35</v>
      </c>
      <c r="AN38" s="218" t="s">
        <v>167</v>
      </c>
      <c r="AO38" s="218" t="s">
        <v>1204</v>
      </c>
      <c r="AP38" s="17" t="s">
        <v>33</v>
      </c>
      <c r="AS38" s="11" t="s">
        <v>1131</v>
      </c>
      <c r="AU38" s="81"/>
      <c r="AV38" s="81"/>
      <c r="AW38" s="81"/>
      <c r="AX38" s="81"/>
      <c r="AY38" s="81"/>
      <c r="AZ38" s="81"/>
      <c r="BA38" s="81"/>
    </row>
    <row r="39" spans="32:53" x14ac:dyDescent="0.25">
      <c r="AF39" s="24" t="s">
        <v>1218</v>
      </c>
      <c r="AG39" s="24" t="s">
        <v>4</v>
      </c>
      <c r="AH39" s="24" t="s">
        <v>32</v>
      </c>
      <c r="AI39" s="24" t="str">
        <f t="shared" si="0"/>
        <v>1ADULT 2CHILDREN Elite 30 Lacs</v>
      </c>
      <c r="AJ39" s="24">
        <f t="shared" si="1"/>
        <v>36</v>
      </c>
      <c r="AN39" s="218" t="s">
        <v>168</v>
      </c>
      <c r="AO39" s="218" t="s">
        <v>1204</v>
      </c>
      <c r="AP39" s="218" t="s">
        <v>33</v>
      </c>
      <c r="AS39" s="11" t="s">
        <v>1211</v>
      </c>
      <c r="AU39" s="81"/>
      <c r="AV39" s="81"/>
      <c r="AW39" s="81"/>
      <c r="AX39" s="81"/>
      <c r="AY39" s="81"/>
      <c r="AZ39" s="81"/>
      <c r="BA39" s="81"/>
    </row>
    <row r="40" spans="32:53" x14ac:dyDescent="0.25">
      <c r="AF40" s="24" t="s">
        <v>1218</v>
      </c>
      <c r="AG40" s="24" t="s">
        <v>4</v>
      </c>
      <c r="AH40" s="24" t="s">
        <v>35</v>
      </c>
      <c r="AI40" s="24" t="str">
        <f t="shared" si="0"/>
        <v>1ADULT 2CHILDREN Elite 50 Lacs</v>
      </c>
      <c r="AJ40" s="24">
        <f t="shared" si="1"/>
        <v>37</v>
      </c>
      <c r="AN40" s="218" t="s">
        <v>169</v>
      </c>
      <c r="AO40" s="218" t="s">
        <v>1204</v>
      </c>
      <c r="AP40" s="17" t="s">
        <v>33</v>
      </c>
      <c r="AS40" s="218" t="s">
        <v>1215</v>
      </c>
      <c r="AU40" s="81"/>
      <c r="AV40" s="81"/>
      <c r="AW40" s="81"/>
      <c r="AX40" s="81"/>
      <c r="AY40" s="81"/>
      <c r="AZ40" s="81"/>
      <c r="BA40" s="81"/>
    </row>
    <row r="41" spans="32:53" x14ac:dyDescent="0.25">
      <c r="AF41" s="24" t="s">
        <v>1218</v>
      </c>
      <c r="AG41" s="24" t="s">
        <v>4</v>
      </c>
      <c r="AH41" s="24" t="s">
        <v>36</v>
      </c>
      <c r="AI41" s="24" t="str">
        <f t="shared" si="0"/>
        <v>1ADULT 2CHILDREN Elite 100 Lacs</v>
      </c>
      <c r="AJ41" s="24">
        <f t="shared" si="1"/>
        <v>38</v>
      </c>
      <c r="AN41" s="218" t="s">
        <v>170</v>
      </c>
      <c r="AO41" s="218" t="s">
        <v>1204</v>
      </c>
      <c r="AP41" s="17" t="s">
        <v>33</v>
      </c>
      <c r="AU41" s="81"/>
      <c r="AV41" s="81"/>
      <c r="AW41" s="81"/>
      <c r="AX41" s="81"/>
      <c r="AY41" s="81"/>
      <c r="AZ41" s="81"/>
      <c r="BA41" s="81"/>
    </row>
    <row r="42" spans="32:53" x14ac:dyDescent="0.25">
      <c r="AF42" s="24" t="s">
        <v>1218</v>
      </c>
      <c r="AG42" s="24" t="s">
        <v>4</v>
      </c>
      <c r="AH42" s="24" t="s">
        <v>37</v>
      </c>
      <c r="AI42" s="24" t="str">
        <f t="shared" si="0"/>
        <v>1ADULT 2CHILDREN Elite 150 Lacs</v>
      </c>
      <c r="AJ42" s="24">
        <f t="shared" si="1"/>
        <v>39</v>
      </c>
      <c r="AN42" s="218" t="s">
        <v>171</v>
      </c>
      <c r="AO42" s="218" t="s">
        <v>1204</v>
      </c>
      <c r="AP42" s="17" t="s">
        <v>33</v>
      </c>
      <c r="AU42" s="81"/>
      <c r="AV42" s="81"/>
      <c r="AW42" s="81"/>
      <c r="AX42" s="81"/>
      <c r="AY42" s="81"/>
      <c r="AZ42" s="81"/>
      <c r="BA42" s="81"/>
    </row>
    <row r="43" spans="32:53" x14ac:dyDescent="0.25">
      <c r="AF43" s="24" t="s">
        <v>1219</v>
      </c>
      <c r="AG43" s="24" t="s">
        <v>99</v>
      </c>
      <c r="AH43" s="24" t="s">
        <v>92</v>
      </c>
      <c r="AI43" s="24" t="str">
        <f t="shared" si="0"/>
        <v>1ADULT 3CHILDREN Classic 2 Lacs</v>
      </c>
      <c r="AJ43" s="24">
        <f t="shared" si="1"/>
        <v>40</v>
      </c>
      <c r="AN43" s="218" t="s">
        <v>172</v>
      </c>
      <c r="AO43" s="218" t="s">
        <v>1204</v>
      </c>
      <c r="AP43" s="218" t="s">
        <v>33</v>
      </c>
    </row>
    <row r="44" spans="32:53" x14ac:dyDescent="0.25">
      <c r="AF44" s="24" t="s">
        <v>1219</v>
      </c>
      <c r="AG44" s="24" t="s">
        <v>99</v>
      </c>
      <c r="AH44" s="24" t="s">
        <v>93</v>
      </c>
      <c r="AI44" s="24" t="str">
        <f t="shared" si="0"/>
        <v>1ADULT 3CHILDREN Classic 3 Lacs</v>
      </c>
      <c r="AJ44" s="24">
        <f t="shared" si="1"/>
        <v>41</v>
      </c>
      <c r="AN44" s="218" t="s">
        <v>173</v>
      </c>
      <c r="AO44" s="218" t="s">
        <v>1204</v>
      </c>
      <c r="AP44" s="17" t="s">
        <v>33</v>
      </c>
    </row>
    <row r="45" spans="32:53" x14ac:dyDescent="0.25">
      <c r="AF45" s="24" t="s">
        <v>1219</v>
      </c>
      <c r="AG45" s="24" t="s">
        <v>99</v>
      </c>
      <c r="AH45" s="24" t="s">
        <v>94</v>
      </c>
      <c r="AI45" s="24" t="str">
        <f t="shared" si="0"/>
        <v>1ADULT 3CHILDREN Classic 4 Lacs</v>
      </c>
      <c r="AJ45" s="24">
        <f t="shared" si="1"/>
        <v>42</v>
      </c>
      <c r="AN45" s="218" t="s">
        <v>174</v>
      </c>
      <c r="AO45" s="218" t="s">
        <v>1204</v>
      </c>
      <c r="AP45" s="17" t="s">
        <v>33</v>
      </c>
    </row>
    <row r="46" spans="32:53" x14ac:dyDescent="0.25">
      <c r="AF46" s="24" t="s">
        <v>1219</v>
      </c>
      <c r="AG46" s="24" t="s">
        <v>23</v>
      </c>
      <c r="AH46" s="24" t="s">
        <v>22</v>
      </c>
      <c r="AI46" s="24" t="str">
        <f t="shared" si="0"/>
        <v>1ADULT 3CHILDREN Supreme 5 Lacs</v>
      </c>
      <c r="AJ46" s="24">
        <f t="shared" si="1"/>
        <v>43</v>
      </c>
      <c r="AN46" s="218" t="s">
        <v>175</v>
      </c>
      <c r="AO46" s="218" t="s">
        <v>1204</v>
      </c>
      <c r="AP46" s="17" t="s">
        <v>33</v>
      </c>
    </row>
    <row r="47" spans="32:53" x14ac:dyDescent="0.25">
      <c r="AF47" s="24" t="s">
        <v>1219</v>
      </c>
      <c r="AG47" s="24" t="s">
        <v>23</v>
      </c>
      <c r="AH47" s="24" t="s">
        <v>25</v>
      </c>
      <c r="AI47" s="24" t="str">
        <f t="shared" si="0"/>
        <v>1ADULT 3CHILDREN Supreme 10 Lacs</v>
      </c>
      <c r="AJ47" s="24">
        <f t="shared" si="1"/>
        <v>44</v>
      </c>
      <c r="AN47" s="218" t="s">
        <v>176</v>
      </c>
      <c r="AO47" s="218" t="s">
        <v>1204</v>
      </c>
      <c r="AP47" s="17" t="s">
        <v>33</v>
      </c>
    </row>
    <row r="48" spans="32:53" x14ac:dyDescent="0.25">
      <c r="AF48" s="24" t="s">
        <v>1219</v>
      </c>
      <c r="AG48" s="24" t="s">
        <v>23</v>
      </c>
      <c r="AH48" s="24" t="s">
        <v>27</v>
      </c>
      <c r="AI48" s="24" t="str">
        <f t="shared" si="0"/>
        <v>1ADULT 3CHILDREN Supreme 15 Lacs</v>
      </c>
      <c r="AJ48" s="24">
        <f t="shared" si="1"/>
        <v>45</v>
      </c>
      <c r="AN48" s="218" t="s">
        <v>177</v>
      </c>
      <c r="AO48" s="218" t="s">
        <v>1204</v>
      </c>
      <c r="AP48" s="218" t="s">
        <v>33</v>
      </c>
    </row>
    <row r="49" spans="32:42" x14ac:dyDescent="0.25">
      <c r="AF49" s="24" t="s">
        <v>1219</v>
      </c>
      <c r="AG49" s="24" t="s">
        <v>23</v>
      </c>
      <c r="AH49" s="24" t="s">
        <v>29</v>
      </c>
      <c r="AI49" s="24" t="str">
        <f t="shared" si="0"/>
        <v>1ADULT 3CHILDREN Supreme 20 Lacs</v>
      </c>
      <c r="AJ49" s="24">
        <f t="shared" si="1"/>
        <v>46</v>
      </c>
      <c r="AN49" s="218" t="s">
        <v>1216</v>
      </c>
      <c r="AO49" s="218" t="s">
        <v>1204</v>
      </c>
      <c r="AP49" s="218" t="s">
        <v>33</v>
      </c>
    </row>
    <row r="50" spans="32:42" x14ac:dyDescent="0.25">
      <c r="AF50" s="24" t="s">
        <v>1219</v>
      </c>
      <c r="AG50" s="24" t="s">
        <v>23</v>
      </c>
      <c r="AH50" s="24" t="s">
        <v>35</v>
      </c>
      <c r="AI50" s="24" t="str">
        <f t="shared" si="0"/>
        <v>1ADULT 3CHILDREN Supreme 50 Lacs</v>
      </c>
      <c r="AJ50" s="24">
        <f t="shared" si="1"/>
        <v>47</v>
      </c>
      <c r="AN50" s="218" t="s">
        <v>178</v>
      </c>
      <c r="AO50" s="218" t="s">
        <v>1204</v>
      </c>
      <c r="AP50" s="17" t="s">
        <v>33</v>
      </c>
    </row>
    <row r="51" spans="32:42" x14ac:dyDescent="0.25">
      <c r="AF51" s="24" t="s">
        <v>1219</v>
      </c>
      <c r="AG51" s="24" t="s">
        <v>4</v>
      </c>
      <c r="AH51" s="24" t="s">
        <v>2</v>
      </c>
      <c r="AI51" s="24" t="str">
        <f t="shared" si="0"/>
        <v>1ADULT 3CHILDREN Elite 25 Lacs</v>
      </c>
      <c r="AJ51" s="24">
        <f t="shared" si="1"/>
        <v>48</v>
      </c>
      <c r="AN51" s="218" t="s">
        <v>179</v>
      </c>
      <c r="AO51" s="218" t="s">
        <v>1204</v>
      </c>
      <c r="AP51" s="218" t="s">
        <v>33</v>
      </c>
    </row>
    <row r="52" spans="32:42" x14ac:dyDescent="0.25">
      <c r="AF52" s="24" t="s">
        <v>1219</v>
      </c>
      <c r="AG52" s="24" t="s">
        <v>4</v>
      </c>
      <c r="AH52" s="24" t="s">
        <v>32</v>
      </c>
      <c r="AI52" s="24" t="str">
        <f t="shared" si="0"/>
        <v>1ADULT 3CHILDREN Elite 30 Lacs</v>
      </c>
      <c r="AJ52" s="24">
        <f t="shared" si="1"/>
        <v>49</v>
      </c>
      <c r="AN52" s="218" t="s">
        <v>1230</v>
      </c>
      <c r="AO52" s="218" t="s">
        <v>1204</v>
      </c>
      <c r="AP52" s="17" t="s">
        <v>33</v>
      </c>
    </row>
    <row r="53" spans="32:42" x14ac:dyDescent="0.25">
      <c r="AF53" s="24" t="s">
        <v>1219</v>
      </c>
      <c r="AG53" s="24" t="s">
        <v>4</v>
      </c>
      <c r="AH53" s="24" t="s">
        <v>35</v>
      </c>
      <c r="AI53" s="24" t="str">
        <f t="shared" si="0"/>
        <v>1ADULT 3CHILDREN Elite 50 Lacs</v>
      </c>
      <c r="AJ53" s="24">
        <f t="shared" si="1"/>
        <v>50</v>
      </c>
      <c r="AN53" s="218" t="s">
        <v>180</v>
      </c>
      <c r="AO53" s="218" t="s">
        <v>1204</v>
      </c>
      <c r="AP53" s="218" t="s">
        <v>33</v>
      </c>
    </row>
    <row r="54" spans="32:42" x14ac:dyDescent="0.25">
      <c r="AF54" s="24" t="s">
        <v>1219</v>
      </c>
      <c r="AG54" s="24" t="s">
        <v>4</v>
      </c>
      <c r="AH54" s="24" t="s">
        <v>36</v>
      </c>
      <c r="AI54" s="24" t="str">
        <f t="shared" si="0"/>
        <v>1ADULT 3CHILDREN Elite 100 Lacs</v>
      </c>
      <c r="AJ54" s="24">
        <f t="shared" si="1"/>
        <v>51</v>
      </c>
      <c r="AN54" s="218" t="s">
        <v>181</v>
      </c>
      <c r="AO54" s="218" t="s">
        <v>1204</v>
      </c>
      <c r="AP54" s="218" t="s">
        <v>33</v>
      </c>
    </row>
    <row r="55" spans="32:42" x14ac:dyDescent="0.25">
      <c r="AF55" s="24" t="s">
        <v>1219</v>
      </c>
      <c r="AG55" s="24" t="s">
        <v>4</v>
      </c>
      <c r="AH55" s="24" t="s">
        <v>37</v>
      </c>
      <c r="AI55" s="24" t="str">
        <f t="shared" si="0"/>
        <v>1ADULT 3CHILDREN Elite 150 Lacs</v>
      </c>
      <c r="AJ55" s="24">
        <f t="shared" si="1"/>
        <v>52</v>
      </c>
      <c r="AN55" s="101" t="s">
        <v>182</v>
      </c>
      <c r="AO55" s="101" t="s">
        <v>1204</v>
      </c>
      <c r="AP55" s="17" t="s">
        <v>33</v>
      </c>
    </row>
    <row r="56" spans="32:42" x14ac:dyDescent="0.25">
      <c r="AF56" s="24" t="s">
        <v>1220</v>
      </c>
      <c r="AG56" s="24" t="s">
        <v>99</v>
      </c>
      <c r="AH56" s="24" t="s">
        <v>92</v>
      </c>
      <c r="AI56" s="24" t="str">
        <f t="shared" si="0"/>
        <v>1ADULT 4CHILDREN Classic 2 Lacs</v>
      </c>
      <c r="AJ56" s="24">
        <f t="shared" si="1"/>
        <v>53</v>
      </c>
      <c r="AN56" s="218" t="s">
        <v>183</v>
      </c>
      <c r="AO56" s="218" t="s">
        <v>1204</v>
      </c>
      <c r="AP56" s="218" t="s">
        <v>33</v>
      </c>
    </row>
    <row r="57" spans="32:42" x14ac:dyDescent="0.25">
      <c r="AF57" s="24" t="s">
        <v>1220</v>
      </c>
      <c r="AG57" s="24" t="s">
        <v>99</v>
      </c>
      <c r="AH57" s="24" t="s">
        <v>93</v>
      </c>
      <c r="AI57" s="24" t="str">
        <f t="shared" si="0"/>
        <v>1ADULT 4CHILDREN Classic 3 Lacs</v>
      </c>
      <c r="AJ57" s="24">
        <f t="shared" si="1"/>
        <v>54</v>
      </c>
      <c r="AN57" s="218" t="s">
        <v>184</v>
      </c>
      <c r="AO57" s="218" t="s">
        <v>1204</v>
      </c>
      <c r="AP57" s="17" t="s">
        <v>33</v>
      </c>
    </row>
    <row r="58" spans="32:42" x14ac:dyDescent="0.25">
      <c r="AF58" s="24" t="s">
        <v>1220</v>
      </c>
      <c r="AG58" s="24" t="s">
        <v>99</v>
      </c>
      <c r="AH58" s="24" t="s">
        <v>94</v>
      </c>
      <c r="AI58" s="24" t="str">
        <f t="shared" si="0"/>
        <v>1ADULT 4CHILDREN Classic 4 Lacs</v>
      </c>
      <c r="AJ58" s="24">
        <f t="shared" si="1"/>
        <v>55</v>
      </c>
      <c r="AN58" s="218" t="s">
        <v>185</v>
      </c>
      <c r="AO58" s="218" t="s">
        <v>1204</v>
      </c>
      <c r="AP58" s="17" t="s">
        <v>19</v>
      </c>
    </row>
    <row r="59" spans="32:42" x14ac:dyDescent="0.25">
      <c r="AF59" s="24" t="s">
        <v>1220</v>
      </c>
      <c r="AG59" s="24" t="s">
        <v>23</v>
      </c>
      <c r="AH59" s="24" t="s">
        <v>22</v>
      </c>
      <c r="AI59" s="24" t="str">
        <f t="shared" si="0"/>
        <v>1ADULT 4CHILDREN Supreme 5 Lacs</v>
      </c>
      <c r="AJ59" s="24">
        <f t="shared" si="1"/>
        <v>56</v>
      </c>
      <c r="AN59" s="218" t="s">
        <v>186</v>
      </c>
      <c r="AO59" s="218" t="s">
        <v>1204</v>
      </c>
      <c r="AP59" s="17" t="s">
        <v>33</v>
      </c>
    </row>
    <row r="60" spans="32:42" x14ac:dyDescent="0.25">
      <c r="AF60" s="24" t="s">
        <v>1220</v>
      </c>
      <c r="AG60" s="24" t="s">
        <v>23</v>
      </c>
      <c r="AH60" s="24" t="s">
        <v>25</v>
      </c>
      <c r="AI60" s="24" t="str">
        <f t="shared" si="0"/>
        <v>1ADULT 4CHILDREN Supreme 10 Lacs</v>
      </c>
      <c r="AJ60" s="24">
        <f t="shared" si="1"/>
        <v>57</v>
      </c>
      <c r="AN60" s="218" t="s">
        <v>187</v>
      </c>
      <c r="AO60" s="218" t="s">
        <v>1204</v>
      </c>
      <c r="AP60" s="17" t="s">
        <v>19</v>
      </c>
    </row>
    <row r="61" spans="32:42" x14ac:dyDescent="0.25">
      <c r="AF61" s="24" t="s">
        <v>1220</v>
      </c>
      <c r="AG61" s="24" t="s">
        <v>23</v>
      </c>
      <c r="AH61" s="24" t="s">
        <v>27</v>
      </c>
      <c r="AI61" s="24" t="str">
        <f t="shared" si="0"/>
        <v>1ADULT 4CHILDREN Supreme 15 Lacs</v>
      </c>
      <c r="AJ61" s="24">
        <f t="shared" si="1"/>
        <v>58</v>
      </c>
      <c r="AN61" s="218" t="s">
        <v>188</v>
      </c>
      <c r="AO61" s="218" t="s">
        <v>1204</v>
      </c>
      <c r="AP61" s="17" t="s">
        <v>19</v>
      </c>
    </row>
    <row r="62" spans="32:42" x14ac:dyDescent="0.25">
      <c r="AF62" s="24" t="s">
        <v>1220</v>
      </c>
      <c r="AG62" s="24" t="s">
        <v>23</v>
      </c>
      <c r="AH62" s="24" t="s">
        <v>29</v>
      </c>
      <c r="AI62" s="24" t="str">
        <f t="shared" si="0"/>
        <v>1ADULT 4CHILDREN Supreme 20 Lacs</v>
      </c>
      <c r="AJ62" s="24">
        <f t="shared" si="1"/>
        <v>59</v>
      </c>
      <c r="AN62" s="218" t="s">
        <v>189</v>
      </c>
      <c r="AO62" s="218" t="s">
        <v>1204</v>
      </c>
      <c r="AP62" s="218" t="s">
        <v>33</v>
      </c>
    </row>
    <row r="63" spans="32:42" x14ac:dyDescent="0.25">
      <c r="AF63" s="24" t="s">
        <v>1220</v>
      </c>
      <c r="AG63" s="24" t="s">
        <v>23</v>
      </c>
      <c r="AH63" s="24" t="s">
        <v>35</v>
      </c>
      <c r="AI63" s="24" t="str">
        <f t="shared" si="0"/>
        <v>1ADULT 4CHILDREN Supreme 50 Lacs</v>
      </c>
      <c r="AJ63" s="24">
        <f t="shared" si="1"/>
        <v>60</v>
      </c>
      <c r="AN63" s="218" t="s">
        <v>190</v>
      </c>
      <c r="AO63" s="218" t="s">
        <v>1204</v>
      </c>
      <c r="AP63" s="17" t="s">
        <v>33</v>
      </c>
    </row>
    <row r="64" spans="32:42" x14ac:dyDescent="0.25">
      <c r="AF64" s="24" t="s">
        <v>1220</v>
      </c>
      <c r="AG64" s="24" t="s">
        <v>4</v>
      </c>
      <c r="AH64" s="24" t="s">
        <v>2</v>
      </c>
      <c r="AI64" s="24" t="str">
        <f t="shared" si="0"/>
        <v>1ADULT 4CHILDREN Elite 25 Lacs</v>
      </c>
      <c r="AJ64" s="24">
        <f t="shared" si="1"/>
        <v>61</v>
      </c>
      <c r="AN64" s="218" t="s">
        <v>191</v>
      </c>
      <c r="AO64" s="218" t="s">
        <v>1204</v>
      </c>
      <c r="AP64" s="17" t="s">
        <v>33</v>
      </c>
    </row>
    <row r="65" spans="32:42" x14ac:dyDescent="0.25">
      <c r="AF65" s="24" t="s">
        <v>1220</v>
      </c>
      <c r="AG65" s="24" t="s">
        <v>4</v>
      </c>
      <c r="AH65" s="24" t="s">
        <v>32</v>
      </c>
      <c r="AI65" s="24" t="str">
        <f t="shared" si="0"/>
        <v>1ADULT 4CHILDREN Elite 30 Lacs</v>
      </c>
      <c r="AJ65" s="24">
        <f t="shared" si="1"/>
        <v>62</v>
      </c>
      <c r="AN65" s="218" t="s">
        <v>192</v>
      </c>
      <c r="AO65" s="218" t="s">
        <v>1204</v>
      </c>
      <c r="AP65" s="17" t="s">
        <v>33</v>
      </c>
    </row>
    <row r="66" spans="32:42" x14ac:dyDescent="0.25">
      <c r="AF66" s="24" t="s">
        <v>1220</v>
      </c>
      <c r="AG66" s="24" t="s">
        <v>4</v>
      </c>
      <c r="AH66" s="24" t="s">
        <v>35</v>
      </c>
      <c r="AI66" s="24" t="str">
        <f t="shared" si="0"/>
        <v>1ADULT 4CHILDREN Elite 50 Lacs</v>
      </c>
      <c r="AJ66" s="24">
        <f t="shared" si="1"/>
        <v>63</v>
      </c>
      <c r="AN66" s="218" t="s">
        <v>193</v>
      </c>
      <c r="AO66" s="218" t="s">
        <v>1204</v>
      </c>
      <c r="AP66" s="218" t="s">
        <v>33</v>
      </c>
    </row>
    <row r="67" spans="32:42" x14ac:dyDescent="0.25">
      <c r="AF67" s="24" t="s">
        <v>1220</v>
      </c>
      <c r="AG67" s="24" t="s">
        <v>4</v>
      </c>
      <c r="AH67" s="24" t="s">
        <v>36</v>
      </c>
      <c r="AI67" s="24" t="str">
        <f t="shared" si="0"/>
        <v>1ADULT 4CHILDREN Elite 100 Lacs</v>
      </c>
      <c r="AJ67" s="24">
        <f t="shared" si="1"/>
        <v>64</v>
      </c>
      <c r="AN67" s="218" t="s">
        <v>194</v>
      </c>
      <c r="AO67" s="218" t="s">
        <v>1204</v>
      </c>
      <c r="AP67" s="17" t="s">
        <v>33</v>
      </c>
    </row>
    <row r="68" spans="32:42" x14ac:dyDescent="0.25">
      <c r="AF68" s="24" t="s">
        <v>1220</v>
      </c>
      <c r="AG68" s="24" t="s">
        <v>4</v>
      </c>
      <c r="AH68" s="24" t="s">
        <v>37</v>
      </c>
      <c r="AI68" s="24" t="str">
        <f t="shared" si="0"/>
        <v>1ADULT 4CHILDREN Elite 150 Lacs</v>
      </c>
      <c r="AJ68" s="24">
        <f t="shared" si="1"/>
        <v>65</v>
      </c>
      <c r="AN68" s="218" t="s">
        <v>195</v>
      </c>
      <c r="AO68" s="218" t="s">
        <v>1204</v>
      </c>
      <c r="AP68" s="17" t="s">
        <v>33</v>
      </c>
    </row>
    <row r="69" spans="32:42" x14ac:dyDescent="0.25">
      <c r="AF69" s="24" t="s">
        <v>1221</v>
      </c>
      <c r="AG69" s="24" t="s">
        <v>99</v>
      </c>
      <c r="AH69" s="24" t="s">
        <v>92</v>
      </c>
      <c r="AI69" s="24" t="str">
        <f t="shared" ref="AI69:AI132" si="2">AF69&amp;" "&amp;AG69&amp;" "&amp;AH69</f>
        <v>2ADULTS Classic 2 Lacs</v>
      </c>
      <c r="AJ69" s="24">
        <f t="shared" si="1"/>
        <v>66</v>
      </c>
      <c r="AN69" s="218" t="s">
        <v>196</v>
      </c>
      <c r="AO69" s="218" t="s">
        <v>1204</v>
      </c>
      <c r="AP69" s="17" t="s">
        <v>33</v>
      </c>
    </row>
    <row r="70" spans="32:42" x14ac:dyDescent="0.25">
      <c r="AF70" s="24" t="s">
        <v>1221</v>
      </c>
      <c r="AG70" s="24" t="s">
        <v>99</v>
      </c>
      <c r="AH70" s="24" t="s">
        <v>93</v>
      </c>
      <c r="AI70" s="24" t="str">
        <f t="shared" si="2"/>
        <v>2ADULTS Classic 3 Lacs</v>
      </c>
      <c r="AJ70" s="24">
        <f t="shared" ref="AJ70:AJ133" si="3">AJ69+1</f>
        <v>67</v>
      </c>
      <c r="AN70" s="218" t="s">
        <v>197</v>
      </c>
      <c r="AO70" s="218" t="s">
        <v>1204</v>
      </c>
      <c r="AP70" s="17" t="s">
        <v>33</v>
      </c>
    </row>
    <row r="71" spans="32:42" x14ac:dyDescent="0.25">
      <c r="AF71" s="24" t="s">
        <v>1221</v>
      </c>
      <c r="AG71" s="24" t="s">
        <v>99</v>
      </c>
      <c r="AH71" s="24" t="s">
        <v>94</v>
      </c>
      <c r="AI71" s="24" t="str">
        <f t="shared" si="2"/>
        <v>2ADULTS Classic 4 Lacs</v>
      </c>
      <c r="AJ71" s="24">
        <f t="shared" si="3"/>
        <v>68</v>
      </c>
      <c r="AN71" s="218" t="s">
        <v>198</v>
      </c>
      <c r="AO71" s="218" t="s">
        <v>1204</v>
      </c>
      <c r="AP71" s="17" t="s">
        <v>33</v>
      </c>
    </row>
    <row r="72" spans="32:42" x14ac:dyDescent="0.25">
      <c r="AF72" s="24" t="s">
        <v>1221</v>
      </c>
      <c r="AG72" s="24" t="s">
        <v>23</v>
      </c>
      <c r="AH72" s="24" t="s">
        <v>22</v>
      </c>
      <c r="AI72" s="24" t="str">
        <f t="shared" si="2"/>
        <v>2ADULTS Supreme 5 Lacs</v>
      </c>
      <c r="AJ72" s="24">
        <f t="shared" si="3"/>
        <v>69</v>
      </c>
      <c r="AN72" s="218" t="s">
        <v>199</v>
      </c>
      <c r="AO72" s="218" t="s">
        <v>1204</v>
      </c>
      <c r="AP72" s="17" t="s">
        <v>33</v>
      </c>
    </row>
    <row r="73" spans="32:42" x14ac:dyDescent="0.25">
      <c r="AF73" s="24" t="s">
        <v>1221</v>
      </c>
      <c r="AG73" s="24" t="s">
        <v>23</v>
      </c>
      <c r="AH73" s="24" t="s">
        <v>25</v>
      </c>
      <c r="AI73" s="24" t="str">
        <f t="shared" si="2"/>
        <v>2ADULTS Supreme 10 Lacs</v>
      </c>
      <c r="AJ73" s="24">
        <f t="shared" si="3"/>
        <v>70</v>
      </c>
      <c r="AN73" s="218" t="s">
        <v>200</v>
      </c>
      <c r="AO73" s="218" t="s">
        <v>1205</v>
      </c>
      <c r="AP73" s="218" t="s">
        <v>33</v>
      </c>
    </row>
    <row r="74" spans="32:42" x14ac:dyDescent="0.25">
      <c r="AF74" s="24" t="s">
        <v>1221</v>
      </c>
      <c r="AG74" s="24" t="s">
        <v>23</v>
      </c>
      <c r="AH74" s="24" t="s">
        <v>27</v>
      </c>
      <c r="AI74" s="24" t="str">
        <f t="shared" si="2"/>
        <v>2ADULTS Supreme 15 Lacs</v>
      </c>
      <c r="AJ74" s="24">
        <f t="shared" si="3"/>
        <v>71</v>
      </c>
      <c r="AN74" s="218" t="s">
        <v>201</v>
      </c>
      <c r="AO74" s="218" t="s">
        <v>1205</v>
      </c>
      <c r="AP74" s="17" t="s">
        <v>33</v>
      </c>
    </row>
    <row r="75" spans="32:42" x14ac:dyDescent="0.25">
      <c r="AF75" s="24" t="s">
        <v>1221</v>
      </c>
      <c r="AG75" s="24" t="s">
        <v>23</v>
      </c>
      <c r="AH75" s="24" t="s">
        <v>29</v>
      </c>
      <c r="AI75" s="24" t="str">
        <f t="shared" si="2"/>
        <v>2ADULTS Supreme 20 Lacs</v>
      </c>
      <c r="AJ75" s="24">
        <f t="shared" si="3"/>
        <v>72</v>
      </c>
      <c r="AN75" s="218" t="s">
        <v>202</v>
      </c>
      <c r="AO75" s="218" t="s">
        <v>1205</v>
      </c>
      <c r="AP75" s="218" t="s">
        <v>33</v>
      </c>
    </row>
    <row r="76" spans="32:42" x14ac:dyDescent="0.25">
      <c r="AF76" s="24" t="s">
        <v>1221</v>
      </c>
      <c r="AG76" s="24" t="s">
        <v>23</v>
      </c>
      <c r="AH76" s="24" t="s">
        <v>35</v>
      </c>
      <c r="AI76" s="24" t="str">
        <f t="shared" si="2"/>
        <v>2ADULTS Supreme 50 Lacs</v>
      </c>
      <c r="AJ76" s="24">
        <f t="shared" si="3"/>
        <v>73</v>
      </c>
      <c r="AN76" s="218" t="s">
        <v>203</v>
      </c>
      <c r="AO76" s="218" t="s">
        <v>1205</v>
      </c>
      <c r="AP76" s="17" t="s">
        <v>33</v>
      </c>
    </row>
    <row r="77" spans="32:42" x14ac:dyDescent="0.25">
      <c r="AF77" s="24" t="s">
        <v>1221</v>
      </c>
      <c r="AG77" s="24" t="s">
        <v>4</v>
      </c>
      <c r="AH77" s="24" t="s">
        <v>2</v>
      </c>
      <c r="AI77" s="24" t="str">
        <f t="shared" si="2"/>
        <v>2ADULTS Elite 25 Lacs</v>
      </c>
      <c r="AJ77" s="24">
        <f t="shared" si="3"/>
        <v>74</v>
      </c>
      <c r="AN77" s="218" t="s">
        <v>204</v>
      </c>
      <c r="AO77" s="218" t="s">
        <v>1205</v>
      </c>
      <c r="AP77" s="17" t="s">
        <v>33</v>
      </c>
    </row>
    <row r="78" spans="32:42" x14ac:dyDescent="0.25">
      <c r="AF78" s="24" t="s">
        <v>1221</v>
      </c>
      <c r="AG78" s="24" t="s">
        <v>4</v>
      </c>
      <c r="AH78" s="24" t="s">
        <v>32</v>
      </c>
      <c r="AI78" s="24" t="str">
        <f t="shared" si="2"/>
        <v>2ADULTS Elite 30 Lacs</v>
      </c>
      <c r="AJ78" s="24">
        <f t="shared" si="3"/>
        <v>75</v>
      </c>
      <c r="AN78" s="218" t="s">
        <v>205</v>
      </c>
      <c r="AO78" s="218" t="s">
        <v>1205</v>
      </c>
      <c r="AP78" s="17" t="s">
        <v>33</v>
      </c>
    </row>
    <row r="79" spans="32:42" x14ac:dyDescent="0.25">
      <c r="AF79" s="24" t="s">
        <v>1221</v>
      </c>
      <c r="AG79" s="24" t="s">
        <v>4</v>
      </c>
      <c r="AH79" s="24" t="s">
        <v>35</v>
      </c>
      <c r="AI79" s="24" t="str">
        <f t="shared" si="2"/>
        <v>2ADULTS Elite 50 Lacs</v>
      </c>
      <c r="AJ79" s="24">
        <f t="shared" si="3"/>
        <v>76</v>
      </c>
      <c r="AN79" s="218" t="s">
        <v>206</v>
      </c>
      <c r="AO79" s="218" t="s">
        <v>1205</v>
      </c>
      <c r="AP79" s="17" t="s">
        <v>33</v>
      </c>
    </row>
    <row r="80" spans="32:42" x14ac:dyDescent="0.25">
      <c r="AF80" s="24" t="s">
        <v>1221</v>
      </c>
      <c r="AG80" s="24" t="s">
        <v>4</v>
      </c>
      <c r="AH80" s="24" t="s">
        <v>36</v>
      </c>
      <c r="AI80" s="24" t="str">
        <f t="shared" si="2"/>
        <v>2ADULTS Elite 100 Lacs</v>
      </c>
      <c r="AJ80" s="24">
        <f t="shared" si="3"/>
        <v>77</v>
      </c>
      <c r="AN80" s="218" t="s">
        <v>207</v>
      </c>
      <c r="AO80" s="218" t="s">
        <v>1205</v>
      </c>
      <c r="AP80" s="17" t="s">
        <v>33</v>
      </c>
    </row>
    <row r="81" spans="32:42" x14ac:dyDescent="0.25">
      <c r="AF81" s="24" t="s">
        <v>1221</v>
      </c>
      <c r="AG81" s="24" t="s">
        <v>4</v>
      </c>
      <c r="AH81" s="24" t="s">
        <v>37</v>
      </c>
      <c r="AI81" s="24" t="str">
        <f t="shared" si="2"/>
        <v>2ADULTS Elite 150 Lacs</v>
      </c>
      <c r="AJ81" s="24">
        <f t="shared" si="3"/>
        <v>78</v>
      </c>
      <c r="AN81" s="218" t="s">
        <v>1216</v>
      </c>
      <c r="AO81" s="218" t="s">
        <v>1205</v>
      </c>
      <c r="AP81" s="17" t="s">
        <v>33</v>
      </c>
    </row>
    <row r="82" spans="32:42" x14ac:dyDescent="0.25">
      <c r="AF82" s="24" t="s">
        <v>1222</v>
      </c>
      <c r="AG82" s="24" t="s">
        <v>99</v>
      </c>
      <c r="AH82" s="24" t="s">
        <v>92</v>
      </c>
      <c r="AI82" s="24" t="str">
        <f t="shared" si="2"/>
        <v>2ADULTS 1CHILD Classic 2 Lacs</v>
      </c>
      <c r="AJ82" s="24">
        <f t="shared" si="3"/>
        <v>79</v>
      </c>
      <c r="AN82" s="218" t="s">
        <v>208</v>
      </c>
      <c r="AO82" s="218" t="s">
        <v>1205</v>
      </c>
      <c r="AP82" s="17" t="s">
        <v>33</v>
      </c>
    </row>
    <row r="83" spans="32:42" x14ac:dyDescent="0.25">
      <c r="AF83" s="24" t="s">
        <v>1222</v>
      </c>
      <c r="AG83" s="24" t="s">
        <v>99</v>
      </c>
      <c r="AH83" s="24" t="s">
        <v>93</v>
      </c>
      <c r="AI83" s="24" t="str">
        <f t="shared" si="2"/>
        <v>2ADULTS 1CHILD Classic 3 Lacs</v>
      </c>
      <c r="AJ83" s="24">
        <f t="shared" si="3"/>
        <v>80</v>
      </c>
      <c r="AN83" s="218" t="s">
        <v>209</v>
      </c>
      <c r="AO83" s="218" t="s">
        <v>1205</v>
      </c>
      <c r="AP83" s="17" t="s">
        <v>33</v>
      </c>
    </row>
    <row r="84" spans="32:42" x14ac:dyDescent="0.25">
      <c r="AF84" s="24" t="s">
        <v>1222</v>
      </c>
      <c r="AG84" s="24" t="s">
        <v>99</v>
      </c>
      <c r="AH84" s="24" t="s">
        <v>94</v>
      </c>
      <c r="AI84" s="24" t="str">
        <f t="shared" si="2"/>
        <v>2ADULTS 1CHILD Classic 4 Lacs</v>
      </c>
      <c r="AJ84" s="24">
        <f t="shared" si="3"/>
        <v>81</v>
      </c>
      <c r="AN84" s="218" t="s">
        <v>210</v>
      </c>
      <c r="AO84" s="218" t="s">
        <v>1205</v>
      </c>
      <c r="AP84" s="17" t="s">
        <v>33</v>
      </c>
    </row>
    <row r="85" spans="32:42" x14ac:dyDescent="0.25">
      <c r="AF85" s="24" t="s">
        <v>1222</v>
      </c>
      <c r="AG85" s="24" t="s">
        <v>23</v>
      </c>
      <c r="AH85" s="24" t="s">
        <v>22</v>
      </c>
      <c r="AI85" s="24" t="str">
        <f t="shared" si="2"/>
        <v>2ADULTS 1CHILD Supreme 5 Lacs</v>
      </c>
      <c r="AJ85" s="24">
        <f t="shared" si="3"/>
        <v>82</v>
      </c>
      <c r="AN85" s="218" t="s">
        <v>211</v>
      </c>
      <c r="AO85" s="218" t="s">
        <v>1205</v>
      </c>
      <c r="AP85" s="17" t="s">
        <v>33</v>
      </c>
    </row>
    <row r="86" spans="32:42" x14ac:dyDescent="0.25">
      <c r="AF86" s="24" t="s">
        <v>1222</v>
      </c>
      <c r="AG86" s="24" t="s">
        <v>23</v>
      </c>
      <c r="AH86" s="24" t="s">
        <v>25</v>
      </c>
      <c r="AI86" s="24" t="str">
        <f t="shared" si="2"/>
        <v>2ADULTS 1CHILD Supreme 10 Lacs</v>
      </c>
      <c r="AJ86" s="24">
        <f t="shared" si="3"/>
        <v>83</v>
      </c>
      <c r="AN86" s="218" t="s">
        <v>212</v>
      </c>
      <c r="AO86" s="218" t="s">
        <v>1205</v>
      </c>
      <c r="AP86" s="17" t="s">
        <v>33</v>
      </c>
    </row>
    <row r="87" spans="32:42" x14ac:dyDescent="0.25">
      <c r="AF87" s="24" t="s">
        <v>1222</v>
      </c>
      <c r="AG87" s="24" t="s">
        <v>23</v>
      </c>
      <c r="AH87" s="24" t="s">
        <v>27</v>
      </c>
      <c r="AI87" s="24" t="str">
        <f t="shared" si="2"/>
        <v>2ADULTS 1CHILD Supreme 15 Lacs</v>
      </c>
      <c r="AJ87" s="24">
        <f t="shared" si="3"/>
        <v>84</v>
      </c>
      <c r="AN87" s="218" t="s">
        <v>213</v>
      </c>
      <c r="AO87" s="218" t="s">
        <v>214</v>
      </c>
      <c r="AP87" s="17" t="s">
        <v>33</v>
      </c>
    </row>
    <row r="88" spans="32:42" x14ac:dyDescent="0.25">
      <c r="AF88" s="24" t="s">
        <v>1222</v>
      </c>
      <c r="AG88" s="24" t="s">
        <v>23</v>
      </c>
      <c r="AH88" s="24" t="s">
        <v>29</v>
      </c>
      <c r="AI88" s="24" t="str">
        <f t="shared" si="2"/>
        <v>2ADULTS 1CHILD Supreme 20 Lacs</v>
      </c>
      <c r="AJ88" s="24">
        <f t="shared" si="3"/>
        <v>85</v>
      </c>
      <c r="AN88" s="218" t="s">
        <v>215</v>
      </c>
      <c r="AO88" s="218" t="s">
        <v>214</v>
      </c>
      <c r="AP88" s="17" t="s">
        <v>33</v>
      </c>
    </row>
    <row r="89" spans="32:42" x14ac:dyDescent="0.25">
      <c r="AF89" s="24" t="s">
        <v>1222</v>
      </c>
      <c r="AG89" s="24" t="s">
        <v>23</v>
      </c>
      <c r="AH89" s="24" t="s">
        <v>35</v>
      </c>
      <c r="AI89" s="24" t="str">
        <f t="shared" si="2"/>
        <v>2ADULTS 1CHILD Supreme 50 Lacs</v>
      </c>
      <c r="AJ89" s="24">
        <f t="shared" si="3"/>
        <v>86</v>
      </c>
      <c r="AN89" s="218" t="s">
        <v>216</v>
      </c>
      <c r="AO89" s="218" t="s">
        <v>214</v>
      </c>
      <c r="AP89" s="17" t="s">
        <v>33</v>
      </c>
    </row>
    <row r="90" spans="32:42" x14ac:dyDescent="0.25">
      <c r="AF90" s="24" t="s">
        <v>1222</v>
      </c>
      <c r="AG90" s="24" t="s">
        <v>4</v>
      </c>
      <c r="AH90" s="24" t="s">
        <v>2</v>
      </c>
      <c r="AI90" s="24" t="str">
        <f t="shared" si="2"/>
        <v>2ADULTS 1CHILD Elite 25 Lacs</v>
      </c>
      <c r="AJ90" s="24">
        <f t="shared" si="3"/>
        <v>87</v>
      </c>
      <c r="AN90" s="218" t="s">
        <v>217</v>
      </c>
      <c r="AO90" s="218" t="s">
        <v>214</v>
      </c>
      <c r="AP90" s="17" t="s">
        <v>33</v>
      </c>
    </row>
    <row r="91" spans="32:42" x14ac:dyDescent="0.25">
      <c r="AF91" s="24" t="s">
        <v>1222</v>
      </c>
      <c r="AG91" s="24" t="s">
        <v>4</v>
      </c>
      <c r="AH91" s="24" t="s">
        <v>32</v>
      </c>
      <c r="AI91" s="24" t="str">
        <f t="shared" si="2"/>
        <v>2ADULTS 1CHILD Elite 30 Lacs</v>
      </c>
      <c r="AJ91" s="24">
        <f t="shared" si="3"/>
        <v>88</v>
      </c>
      <c r="AN91" s="219" t="s">
        <v>218</v>
      </c>
      <c r="AO91" s="219" t="s">
        <v>214</v>
      </c>
      <c r="AP91" s="17" t="s">
        <v>33</v>
      </c>
    </row>
    <row r="92" spans="32:42" x14ac:dyDescent="0.25">
      <c r="AF92" s="24" t="s">
        <v>1222</v>
      </c>
      <c r="AG92" s="24" t="s">
        <v>4</v>
      </c>
      <c r="AH92" s="24" t="s">
        <v>35</v>
      </c>
      <c r="AI92" s="24" t="str">
        <f t="shared" si="2"/>
        <v>2ADULTS 1CHILD Elite 50 Lacs</v>
      </c>
      <c r="AJ92" s="24">
        <f t="shared" si="3"/>
        <v>89</v>
      </c>
      <c r="AN92" s="218" t="s">
        <v>219</v>
      </c>
      <c r="AO92" s="218" t="s">
        <v>214</v>
      </c>
      <c r="AP92" s="17" t="s">
        <v>33</v>
      </c>
    </row>
    <row r="93" spans="32:42" x14ac:dyDescent="0.25">
      <c r="AF93" s="24" t="s">
        <v>1222</v>
      </c>
      <c r="AG93" s="24" t="s">
        <v>4</v>
      </c>
      <c r="AH93" s="24" t="s">
        <v>36</v>
      </c>
      <c r="AI93" s="24" t="str">
        <f t="shared" si="2"/>
        <v>2ADULTS 1CHILD Elite 100 Lacs</v>
      </c>
      <c r="AJ93" s="24">
        <f t="shared" si="3"/>
        <v>90</v>
      </c>
      <c r="AN93" s="218" t="s">
        <v>220</v>
      </c>
      <c r="AO93" s="218" t="s">
        <v>214</v>
      </c>
      <c r="AP93" s="17" t="s">
        <v>33</v>
      </c>
    </row>
    <row r="94" spans="32:42" x14ac:dyDescent="0.25">
      <c r="AF94" s="24" t="s">
        <v>1222</v>
      </c>
      <c r="AG94" s="24" t="s">
        <v>4</v>
      </c>
      <c r="AH94" s="24" t="s">
        <v>37</v>
      </c>
      <c r="AI94" s="24" t="str">
        <f t="shared" si="2"/>
        <v>2ADULTS 1CHILD Elite 150 Lacs</v>
      </c>
      <c r="AJ94" s="24">
        <f t="shared" si="3"/>
        <v>91</v>
      </c>
      <c r="AN94" s="218" t="s">
        <v>221</v>
      </c>
      <c r="AO94" s="218" t="s">
        <v>214</v>
      </c>
      <c r="AP94" s="17" t="s">
        <v>33</v>
      </c>
    </row>
    <row r="95" spans="32:42" x14ac:dyDescent="0.25">
      <c r="AF95" s="24" t="s">
        <v>1223</v>
      </c>
      <c r="AG95" s="24" t="s">
        <v>99</v>
      </c>
      <c r="AH95" s="24" t="s">
        <v>92</v>
      </c>
      <c r="AI95" s="24" t="str">
        <f t="shared" si="2"/>
        <v>2ADULTS 2CHILDREN Classic 2 Lacs</v>
      </c>
      <c r="AJ95" s="24">
        <f t="shared" si="3"/>
        <v>92</v>
      </c>
      <c r="AN95" s="218" t="s">
        <v>222</v>
      </c>
      <c r="AO95" s="218" t="s">
        <v>214</v>
      </c>
      <c r="AP95" s="17" t="s">
        <v>33</v>
      </c>
    </row>
    <row r="96" spans="32:42" x14ac:dyDescent="0.25">
      <c r="AF96" s="24" t="s">
        <v>1223</v>
      </c>
      <c r="AG96" s="24" t="s">
        <v>99</v>
      </c>
      <c r="AH96" s="24" t="s">
        <v>93</v>
      </c>
      <c r="AI96" s="24" t="str">
        <f t="shared" si="2"/>
        <v>2ADULTS 2CHILDREN Classic 3 Lacs</v>
      </c>
      <c r="AJ96" s="24">
        <f t="shared" si="3"/>
        <v>93</v>
      </c>
      <c r="AN96" s="218" t="s">
        <v>223</v>
      </c>
      <c r="AO96" s="218" t="s">
        <v>214</v>
      </c>
      <c r="AP96" s="17" t="s">
        <v>33</v>
      </c>
    </row>
    <row r="97" spans="32:42" x14ac:dyDescent="0.25">
      <c r="AF97" s="24" t="s">
        <v>1223</v>
      </c>
      <c r="AG97" s="24" t="s">
        <v>99</v>
      </c>
      <c r="AH97" s="24" t="s">
        <v>94</v>
      </c>
      <c r="AI97" s="24" t="str">
        <f t="shared" si="2"/>
        <v>2ADULTS 2CHILDREN Classic 4 Lacs</v>
      </c>
      <c r="AJ97" s="24">
        <f t="shared" si="3"/>
        <v>94</v>
      </c>
      <c r="AN97" s="218" t="s">
        <v>224</v>
      </c>
      <c r="AO97" s="218" t="s">
        <v>214</v>
      </c>
      <c r="AP97" s="17" t="s">
        <v>33</v>
      </c>
    </row>
    <row r="98" spans="32:42" x14ac:dyDescent="0.25">
      <c r="AF98" s="24" t="s">
        <v>1223</v>
      </c>
      <c r="AG98" s="24" t="s">
        <v>23</v>
      </c>
      <c r="AH98" s="24" t="s">
        <v>22</v>
      </c>
      <c r="AI98" s="24" t="str">
        <f t="shared" si="2"/>
        <v>2ADULTS 2CHILDREN Supreme 5 Lacs</v>
      </c>
      <c r="AJ98" s="24">
        <f t="shared" si="3"/>
        <v>95</v>
      </c>
      <c r="AN98" s="218" t="s">
        <v>225</v>
      </c>
      <c r="AO98" s="218" t="s">
        <v>214</v>
      </c>
      <c r="AP98" s="17" t="s">
        <v>33</v>
      </c>
    </row>
    <row r="99" spans="32:42" x14ac:dyDescent="0.25">
      <c r="AF99" s="24" t="s">
        <v>1223</v>
      </c>
      <c r="AG99" s="24" t="s">
        <v>23</v>
      </c>
      <c r="AH99" s="24" t="s">
        <v>25</v>
      </c>
      <c r="AI99" s="24" t="str">
        <f t="shared" si="2"/>
        <v>2ADULTS 2CHILDREN Supreme 10 Lacs</v>
      </c>
      <c r="AJ99" s="24">
        <f t="shared" si="3"/>
        <v>96</v>
      </c>
      <c r="AN99" s="218" t="s">
        <v>226</v>
      </c>
      <c r="AO99" s="218" t="s">
        <v>214</v>
      </c>
      <c r="AP99" s="17" t="s">
        <v>33</v>
      </c>
    </row>
    <row r="100" spans="32:42" x14ac:dyDescent="0.25">
      <c r="AF100" s="24" t="s">
        <v>1223</v>
      </c>
      <c r="AG100" s="24" t="s">
        <v>23</v>
      </c>
      <c r="AH100" s="24" t="s">
        <v>27</v>
      </c>
      <c r="AI100" s="24" t="str">
        <f t="shared" si="2"/>
        <v>2ADULTS 2CHILDREN Supreme 15 Lacs</v>
      </c>
      <c r="AJ100" s="24">
        <f t="shared" si="3"/>
        <v>97</v>
      </c>
      <c r="AN100" s="218" t="s">
        <v>227</v>
      </c>
      <c r="AO100" s="218" t="s">
        <v>214</v>
      </c>
      <c r="AP100" s="17" t="s">
        <v>33</v>
      </c>
    </row>
    <row r="101" spans="32:42" x14ac:dyDescent="0.25">
      <c r="AF101" s="24" t="s">
        <v>1223</v>
      </c>
      <c r="AG101" s="24" t="s">
        <v>23</v>
      </c>
      <c r="AH101" s="24" t="s">
        <v>29</v>
      </c>
      <c r="AI101" s="24" t="str">
        <f t="shared" si="2"/>
        <v>2ADULTS 2CHILDREN Supreme 20 Lacs</v>
      </c>
      <c r="AJ101" s="24">
        <f t="shared" si="3"/>
        <v>98</v>
      </c>
      <c r="AN101" s="218" t="s">
        <v>228</v>
      </c>
      <c r="AO101" s="218" t="s">
        <v>214</v>
      </c>
      <c r="AP101" s="17" t="s">
        <v>33</v>
      </c>
    </row>
    <row r="102" spans="32:42" x14ac:dyDescent="0.25">
      <c r="AF102" s="24" t="s">
        <v>1223</v>
      </c>
      <c r="AG102" s="24" t="s">
        <v>23</v>
      </c>
      <c r="AH102" s="24" t="s">
        <v>35</v>
      </c>
      <c r="AI102" s="24" t="str">
        <f t="shared" si="2"/>
        <v>2ADULTS 2CHILDREN Supreme 50 Lacs</v>
      </c>
      <c r="AJ102" s="24">
        <f t="shared" si="3"/>
        <v>99</v>
      </c>
      <c r="AN102" s="218" t="s">
        <v>229</v>
      </c>
      <c r="AO102" s="218" t="s">
        <v>214</v>
      </c>
      <c r="AP102" s="17" t="s">
        <v>33</v>
      </c>
    </row>
    <row r="103" spans="32:42" x14ac:dyDescent="0.25">
      <c r="AF103" s="24" t="s">
        <v>1223</v>
      </c>
      <c r="AG103" s="24" t="s">
        <v>4</v>
      </c>
      <c r="AH103" s="24" t="s">
        <v>2</v>
      </c>
      <c r="AI103" s="24" t="str">
        <f t="shared" si="2"/>
        <v>2ADULTS 2CHILDREN Elite 25 Lacs</v>
      </c>
      <c r="AJ103" s="24">
        <f t="shared" si="3"/>
        <v>100</v>
      </c>
      <c r="AN103" s="218" t="s">
        <v>230</v>
      </c>
      <c r="AO103" s="218" t="s">
        <v>214</v>
      </c>
      <c r="AP103" s="17" t="s">
        <v>33</v>
      </c>
    </row>
    <row r="104" spans="32:42" x14ac:dyDescent="0.25">
      <c r="AF104" s="24" t="s">
        <v>1223</v>
      </c>
      <c r="AG104" s="24" t="s">
        <v>4</v>
      </c>
      <c r="AH104" s="24" t="s">
        <v>32</v>
      </c>
      <c r="AI104" s="24" t="str">
        <f t="shared" si="2"/>
        <v>2ADULTS 2CHILDREN Elite 30 Lacs</v>
      </c>
      <c r="AJ104" s="24">
        <f t="shared" si="3"/>
        <v>101</v>
      </c>
      <c r="AN104" s="218" t="s">
        <v>231</v>
      </c>
      <c r="AO104" s="218" t="s">
        <v>214</v>
      </c>
      <c r="AP104" s="17" t="s">
        <v>33</v>
      </c>
    </row>
    <row r="105" spans="32:42" x14ac:dyDescent="0.25">
      <c r="AF105" s="24" t="s">
        <v>1223</v>
      </c>
      <c r="AG105" s="24" t="s">
        <v>4</v>
      </c>
      <c r="AH105" s="24" t="s">
        <v>35</v>
      </c>
      <c r="AI105" s="24" t="str">
        <f t="shared" si="2"/>
        <v>2ADULTS 2CHILDREN Elite 50 Lacs</v>
      </c>
      <c r="AJ105" s="24">
        <f t="shared" si="3"/>
        <v>102</v>
      </c>
      <c r="AN105" s="218" t="s">
        <v>1216</v>
      </c>
      <c r="AO105" s="17" t="s">
        <v>214</v>
      </c>
      <c r="AP105" s="17" t="s">
        <v>33</v>
      </c>
    </row>
    <row r="106" spans="32:42" x14ac:dyDescent="0.25">
      <c r="AF106" s="24" t="s">
        <v>1223</v>
      </c>
      <c r="AG106" s="24" t="s">
        <v>4</v>
      </c>
      <c r="AH106" s="24" t="s">
        <v>36</v>
      </c>
      <c r="AI106" s="24" t="str">
        <f t="shared" si="2"/>
        <v>2ADULTS 2CHILDREN Elite 100 Lacs</v>
      </c>
      <c r="AJ106" s="24">
        <f t="shared" si="3"/>
        <v>103</v>
      </c>
      <c r="AN106" s="218" t="s">
        <v>232</v>
      </c>
      <c r="AO106" s="218" t="s">
        <v>214</v>
      </c>
      <c r="AP106" s="17" t="s">
        <v>33</v>
      </c>
    </row>
    <row r="107" spans="32:42" x14ac:dyDescent="0.25">
      <c r="AF107" s="24" t="s">
        <v>1223</v>
      </c>
      <c r="AG107" s="24" t="s">
        <v>4</v>
      </c>
      <c r="AH107" s="24" t="s">
        <v>37</v>
      </c>
      <c r="AI107" s="24" t="str">
        <f t="shared" si="2"/>
        <v>2ADULTS 2CHILDREN Elite 150 Lacs</v>
      </c>
      <c r="AJ107" s="24">
        <f t="shared" si="3"/>
        <v>104</v>
      </c>
      <c r="AN107" s="218" t="s">
        <v>233</v>
      </c>
      <c r="AO107" s="218" t="s">
        <v>214</v>
      </c>
      <c r="AP107" s="17" t="s">
        <v>33</v>
      </c>
    </row>
    <row r="108" spans="32:42" x14ac:dyDescent="0.25">
      <c r="AF108" s="24" t="s">
        <v>1224</v>
      </c>
      <c r="AG108" s="24" t="s">
        <v>99</v>
      </c>
      <c r="AH108" s="24" t="s">
        <v>92</v>
      </c>
      <c r="AI108" s="24" t="str">
        <f t="shared" si="2"/>
        <v>2ADULTS 3CHILDREN Classic 2 Lacs</v>
      </c>
      <c r="AJ108" s="24">
        <f t="shared" si="3"/>
        <v>105</v>
      </c>
      <c r="AN108" s="218" t="s">
        <v>234</v>
      </c>
      <c r="AO108" s="218" t="s">
        <v>214</v>
      </c>
      <c r="AP108" s="17" t="s">
        <v>33</v>
      </c>
    </row>
    <row r="109" spans="32:42" x14ac:dyDescent="0.25">
      <c r="AF109" s="24" t="s">
        <v>1224</v>
      </c>
      <c r="AG109" s="24" t="s">
        <v>99</v>
      </c>
      <c r="AH109" s="24" t="s">
        <v>93</v>
      </c>
      <c r="AI109" s="24" t="str">
        <f t="shared" si="2"/>
        <v>2ADULTS 3CHILDREN Classic 3 Lacs</v>
      </c>
      <c r="AJ109" s="24">
        <f t="shared" si="3"/>
        <v>106</v>
      </c>
      <c r="AN109" s="218" t="s">
        <v>235</v>
      </c>
      <c r="AO109" s="218" t="s">
        <v>214</v>
      </c>
      <c r="AP109" s="17" t="s">
        <v>33</v>
      </c>
    </row>
    <row r="110" spans="32:42" x14ac:dyDescent="0.25">
      <c r="AF110" s="24" t="s">
        <v>1224</v>
      </c>
      <c r="AG110" s="24" t="s">
        <v>99</v>
      </c>
      <c r="AH110" s="24" t="s">
        <v>94</v>
      </c>
      <c r="AI110" s="24" t="str">
        <f t="shared" si="2"/>
        <v>2ADULTS 3CHILDREN Classic 4 Lacs</v>
      </c>
      <c r="AJ110" s="24">
        <f t="shared" si="3"/>
        <v>107</v>
      </c>
      <c r="AN110" s="218" t="s">
        <v>236</v>
      </c>
      <c r="AO110" s="218" t="s">
        <v>214</v>
      </c>
      <c r="AP110" s="17" t="s">
        <v>33</v>
      </c>
    </row>
    <row r="111" spans="32:42" x14ac:dyDescent="0.25">
      <c r="AF111" s="24" t="s">
        <v>1224</v>
      </c>
      <c r="AG111" s="24" t="s">
        <v>23</v>
      </c>
      <c r="AH111" s="24" t="s">
        <v>22</v>
      </c>
      <c r="AI111" s="24" t="str">
        <f t="shared" si="2"/>
        <v>2ADULTS 3CHILDREN Supreme 5 Lacs</v>
      </c>
      <c r="AJ111" s="24">
        <f t="shared" si="3"/>
        <v>108</v>
      </c>
      <c r="AN111" s="218" t="s">
        <v>237</v>
      </c>
      <c r="AO111" s="218" t="s">
        <v>214</v>
      </c>
      <c r="AP111" s="17" t="s">
        <v>33</v>
      </c>
    </row>
    <row r="112" spans="32:42" x14ac:dyDescent="0.25">
      <c r="AF112" s="24" t="s">
        <v>1224</v>
      </c>
      <c r="AG112" s="24" t="s">
        <v>23</v>
      </c>
      <c r="AH112" s="24" t="s">
        <v>25</v>
      </c>
      <c r="AI112" s="24" t="str">
        <f t="shared" si="2"/>
        <v>2ADULTS 3CHILDREN Supreme 10 Lacs</v>
      </c>
      <c r="AJ112" s="24">
        <f t="shared" si="3"/>
        <v>109</v>
      </c>
      <c r="AN112" s="218" t="s">
        <v>238</v>
      </c>
      <c r="AO112" s="218" t="s">
        <v>239</v>
      </c>
      <c r="AP112" s="17" t="s">
        <v>33</v>
      </c>
    </row>
    <row r="113" spans="32:42" x14ac:dyDescent="0.25">
      <c r="AF113" s="24" t="s">
        <v>1224</v>
      </c>
      <c r="AG113" s="24" t="s">
        <v>23</v>
      </c>
      <c r="AH113" s="24" t="s">
        <v>27</v>
      </c>
      <c r="AI113" s="24" t="str">
        <f t="shared" si="2"/>
        <v>2ADULTS 3CHILDREN Supreme 15 Lacs</v>
      </c>
      <c r="AJ113" s="24">
        <f t="shared" si="3"/>
        <v>110</v>
      </c>
      <c r="AN113" s="219" t="s">
        <v>240</v>
      </c>
      <c r="AO113" s="218" t="s">
        <v>239</v>
      </c>
      <c r="AP113" s="17" t="s">
        <v>33</v>
      </c>
    </row>
    <row r="114" spans="32:42" x14ac:dyDescent="0.25">
      <c r="AF114" s="24" t="s">
        <v>1224</v>
      </c>
      <c r="AG114" s="24" t="s">
        <v>23</v>
      </c>
      <c r="AH114" s="24" t="s">
        <v>29</v>
      </c>
      <c r="AI114" s="24" t="str">
        <f t="shared" si="2"/>
        <v>2ADULTS 3CHILDREN Supreme 20 Lacs</v>
      </c>
      <c r="AJ114" s="24">
        <f t="shared" si="3"/>
        <v>111</v>
      </c>
      <c r="AN114" s="218" t="s">
        <v>241</v>
      </c>
      <c r="AO114" s="218" t="s">
        <v>239</v>
      </c>
      <c r="AP114" s="17" t="s">
        <v>33</v>
      </c>
    </row>
    <row r="115" spans="32:42" x14ac:dyDescent="0.25">
      <c r="AF115" s="24" t="s">
        <v>1224</v>
      </c>
      <c r="AG115" s="24" t="s">
        <v>23</v>
      </c>
      <c r="AH115" s="24" t="s">
        <v>35</v>
      </c>
      <c r="AI115" s="24" t="str">
        <f t="shared" si="2"/>
        <v>2ADULTS 3CHILDREN Supreme 50 Lacs</v>
      </c>
      <c r="AJ115" s="24">
        <f t="shared" si="3"/>
        <v>112</v>
      </c>
      <c r="AN115" s="218" t="s">
        <v>242</v>
      </c>
      <c r="AO115" s="218" t="s">
        <v>239</v>
      </c>
      <c r="AP115" s="17" t="s">
        <v>33</v>
      </c>
    </row>
    <row r="116" spans="32:42" x14ac:dyDescent="0.25">
      <c r="AF116" s="24" t="s">
        <v>1224</v>
      </c>
      <c r="AG116" s="24" t="s">
        <v>4</v>
      </c>
      <c r="AH116" s="24" t="s">
        <v>2</v>
      </c>
      <c r="AI116" s="24" t="str">
        <f t="shared" si="2"/>
        <v>2ADULTS 3CHILDREN Elite 25 Lacs</v>
      </c>
      <c r="AJ116" s="24">
        <f t="shared" si="3"/>
        <v>113</v>
      </c>
      <c r="AN116" s="218" t="s">
        <v>243</v>
      </c>
      <c r="AO116" s="218" t="s">
        <v>239</v>
      </c>
      <c r="AP116" s="17" t="s">
        <v>33</v>
      </c>
    </row>
    <row r="117" spans="32:42" x14ac:dyDescent="0.25">
      <c r="AF117" s="24" t="s">
        <v>1224</v>
      </c>
      <c r="AG117" s="24" t="s">
        <v>4</v>
      </c>
      <c r="AH117" s="24" t="s">
        <v>32</v>
      </c>
      <c r="AI117" s="24" t="str">
        <f t="shared" si="2"/>
        <v>2ADULTS 3CHILDREN Elite 30 Lacs</v>
      </c>
      <c r="AJ117" s="24">
        <f t="shared" si="3"/>
        <v>114</v>
      </c>
      <c r="AN117" s="218" t="s">
        <v>244</v>
      </c>
      <c r="AO117" s="218" t="s">
        <v>239</v>
      </c>
      <c r="AP117" s="17" t="s">
        <v>33</v>
      </c>
    </row>
    <row r="118" spans="32:42" x14ac:dyDescent="0.25">
      <c r="AF118" s="24" t="s">
        <v>1224</v>
      </c>
      <c r="AG118" s="24" t="s">
        <v>4</v>
      </c>
      <c r="AH118" s="24" t="s">
        <v>35</v>
      </c>
      <c r="AI118" s="24" t="str">
        <f t="shared" si="2"/>
        <v>2ADULTS 3CHILDREN Elite 50 Lacs</v>
      </c>
      <c r="AJ118" s="24">
        <f t="shared" si="3"/>
        <v>115</v>
      </c>
      <c r="AN118" s="218" t="s">
        <v>1231</v>
      </c>
      <c r="AO118" s="218" t="s">
        <v>239</v>
      </c>
      <c r="AP118" s="17" t="s">
        <v>33</v>
      </c>
    </row>
    <row r="119" spans="32:42" x14ac:dyDescent="0.25">
      <c r="AF119" s="24" t="s">
        <v>1224</v>
      </c>
      <c r="AG119" s="24" t="s">
        <v>4</v>
      </c>
      <c r="AH119" s="24" t="s">
        <v>36</v>
      </c>
      <c r="AI119" s="24" t="str">
        <f t="shared" si="2"/>
        <v>2ADULTS 3CHILDREN Elite 100 Lacs</v>
      </c>
      <c r="AJ119" s="24">
        <f t="shared" si="3"/>
        <v>116</v>
      </c>
      <c r="AN119" s="218" t="s">
        <v>245</v>
      </c>
      <c r="AO119" s="218" t="s">
        <v>239</v>
      </c>
      <c r="AP119" s="17" t="s">
        <v>33</v>
      </c>
    </row>
    <row r="120" spans="32:42" x14ac:dyDescent="0.25">
      <c r="AF120" s="24" t="s">
        <v>1224</v>
      </c>
      <c r="AG120" s="24" t="s">
        <v>4</v>
      </c>
      <c r="AH120" s="24" t="s">
        <v>37</v>
      </c>
      <c r="AI120" s="24" t="str">
        <f t="shared" si="2"/>
        <v>2ADULTS 3CHILDREN Elite 150 Lacs</v>
      </c>
      <c r="AJ120" s="24">
        <f t="shared" si="3"/>
        <v>117</v>
      </c>
      <c r="AN120" s="218" t="s">
        <v>246</v>
      </c>
      <c r="AO120" s="218" t="s">
        <v>239</v>
      </c>
      <c r="AP120" s="17" t="s">
        <v>33</v>
      </c>
    </row>
    <row r="121" spans="32:42" x14ac:dyDescent="0.25">
      <c r="AF121" s="24" t="s">
        <v>1225</v>
      </c>
      <c r="AG121" s="24" t="s">
        <v>99</v>
      </c>
      <c r="AH121" s="24" t="s">
        <v>92</v>
      </c>
      <c r="AI121" s="24" t="str">
        <f t="shared" si="2"/>
        <v>2ADULTS 4CHILDREN Classic 2 Lacs</v>
      </c>
      <c r="AJ121" s="24">
        <f t="shared" si="3"/>
        <v>118</v>
      </c>
      <c r="AN121" s="218" t="s">
        <v>247</v>
      </c>
      <c r="AO121" s="218" t="s">
        <v>239</v>
      </c>
      <c r="AP121" s="17" t="s">
        <v>33</v>
      </c>
    </row>
    <row r="122" spans="32:42" x14ac:dyDescent="0.25">
      <c r="AF122" s="24" t="s">
        <v>1225</v>
      </c>
      <c r="AG122" s="24" t="s">
        <v>99</v>
      </c>
      <c r="AH122" s="24" t="s">
        <v>93</v>
      </c>
      <c r="AI122" s="24" t="str">
        <f t="shared" si="2"/>
        <v>2ADULTS 4CHILDREN Classic 3 Lacs</v>
      </c>
      <c r="AJ122" s="24">
        <f t="shared" si="3"/>
        <v>119</v>
      </c>
      <c r="AN122" s="218" t="s">
        <v>248</v>
      </c>
      <c r="AO122" s="218" t="s">
        <v>239</v>
      </c>
      <c r="AP122" s="17" t="s">
        <v>33</v>
      </c>
    </row>
    <row r="123" spans="32:42" x14ac:dyDescent="0.25">
      <c r="AF123" s="24" t="s">
        <v>1225</v>
      </c>
      <c r="AG123" s="24" t="s">
        <v>99</v>
      </c>
      <c r="AH123" s="24" t="s">
        <v>94</v>
      </c>
      <c r="AI123" s="24" t="str">
        <f t="shared" si="2"/>
        <v>2ADULTS 4CHILDREN Classic 4 Lacs</v>
      </c>
      <c r="AJ123" s="24">
        <f t="shared" si="3"/>
        <v>120</v>
      </c>
      <c r="AN123" s="218" t="s">
        <v>249</v>
      </c>
      <c r="AO123" s="218" t="s">
        <v>239</v>
      </c>
      <c r="AP123" s="17" t="s">
        <v>33</v>
      </c>
    </row>
    <row r="124" spans="32:42" x14ac:dyDescent="0.25">
      <c r="AF124" s="24" t="s">
        <v>1225</v>
      </c>
      <c r="AG124" s="24" t="s">
        <v>23</v>
      </c>
      <c r="AH124" s="24" t="s">
        <v>22</v>
      </c>
      <c r="AI124" s="24" t="str">
        <f t="shared" si="2"/>
        <v>2ADULTS 4CHILDREN Supreme 5 Lacs</v>
      </c>
      <c r="AJ124" s="24">
        <f t="shared" si="3"/>
        <v>121</v>
      </c>
      <c r="AN124" s="218" t="s">
        <v>250</v>
      </c>
      <c r="AO124" s="218" t="s">
        <v>239</v>
      </c>
      <c r="AP124" s="17" t="s">
        <v>33</v>
      </c>
    </row>
    <row r="125" spans="32:42" x14ac:dyDescent="0.25">
      <c r="AF125" s="24" t="s">
        <v>1225</v>
      </c>
      <c r="AG125" s="24" t="s">
        <v>23</v>
      </c>
      <c r="AH125" s="24" t="s">
        <v>25</v>
      </c>
      <c r="AI125" s="24" t="str">
        <f t="shared" si="2"/>
        <v>2ADULTS 4CHILDREN Supreme 10 Lacs</v>
      </c>
      <c r="AJ125" s="24">
        <f t="shared" si="3"/>
        <v>122</v>
      </c>
      <c r="AN125" s="218" t="s">
        <v>251</v>
      </c>
      <c r="AO125" s="218" t="s">
        <v>239</v>
      </c>
      <c r="AP125" s="17" t="s">
        <v>33</v>
      </c>
    </row>
    <row r="126" spans="32:42" x14ac:dyDescent="0.25">
      <c r="AF126" s="24" t="s">
        <v>1225</v>
      </c>
      <c r="AG126" s="24" t="s">
        <v>23</v>
      </c>
      <c r="AH126" s="24" t="s">
        <v>27</v>
      </c>
      <c r="AI126" s="24" t="str">
        <f t="shared" si="2"/>
        <v>2ADULTS 4CHILDREN Supreme 15 Lacs</v>
      </c>
      <c r="AJ126" s="24">
        <f t="shared" si="3"/>
        <v>123</v>
      </c>
      <c r="AN126" s="218" t="s">
        <v>252</v>
      </c>
      <c r="AO126" s="218" t="s">
        <v>239</v>
      </c>
      <c r="AP126" s="17" t="s">
        <v>33</v>
      </c>
    </row>
    <row r="127" spans="32:42" x14ac:dyDescent="0.25">
      <c r="AF127" s="24" t="s">
        <v>1225</v>
      </c>
      <c r="AG127" s="24" t="s">
        <v>23</v>
      </c>
      <c r="AH127" s="24" t="s">
        <v>29</v>
      </c>
      <c r="AI127" s="24" t="str">
        <f t="shared" si="2"/>
        <v>2ADULTS 4CHILDREN Supreme 20 Lacs</v>
      </c>
      <c r="AJ127" s="24">
        <f t="shared" si="3"/>
        <v>124</v>
      </c>
      <c r="AN127" s="218" t="s">
        <v>253</v>
      </c>
      <c r="AO127" s="218" t="s">
        <v>239</v>
      </c>
      <c r="AP127" s="17" t="s">
        <v>33</v>
      </c>
    </row>
    <row r="128" spans="32:42" x14ac:dyDescent="0.25">
      <c r="AF128" s="24" t="s">
        <v>1225</v>
      </c>
      <c r="AG128" s="24" t="s">
        <v>23</v>
      </c>
      <c r="AH128" s="24" t="s">
        <v>35</v>
      </c>
      <c r="AI128" s="24" t="str">
        <f t="shared" si="2"/>
        <v>2ADULTS 4CHILDREN Supreme 50 Lacs</v>
      </c>
      <c r="AJ128" s="24">
        <f t="shared" si="3"/>
        <v>125</v>
      </c>
      <c r="AN128" s="218" t="s">
        <v>254</v>
      </c>
      <c r="AO128" s="218" t="s">
        <v>239</v>
      </c>
      <c r="AP128" s="17" t="s">
        <v>33</v>
      </c>
    </row>
    <row r="129" spans="32:42" x14ac:dyDescent="0.25">
      <c r="AF129" s="24" t="s">
        <v>1225</v>
      </c>
      <c r="AG129" s="24" t="s">
        <v>4</v>
      </c>
      <c r="AH129" s="24" t="s">
        <v>2</v>
      </c>
      <c r="AI129" s="24" t="str">
        <f t="shared" si="2"/>
        <v>2ADULTS 4CHILDREN Elite 25 Lacs</v>
      </c>
      <c r="AJ129" s="24">
        <f t="shared" si="3"/>
        <v>126</v>
      </c>
      <c r="AN129" s="218" t="s">
        <v>255</v>
      </c>
      <c r="AO129" s="218" t="s">
        <v>239</v>
      </c>
      <c r="AP129" s="17" t="s">
        <v>33</v>
      </c>
    </row>
    <row r="130" spans="32:42" x14ac:dyDescent="0.25">
      <c r="AF130" s="24" t="s">
        <v>1225</v>
      </c>
      <c r="AG130" s="24" t="s">
        <v>4</v>
      </c>
      <c r="AH130" s="24" t="s">
        <v>32</v>
      </c>
      <c r="AI130" s="24" t="str">
        <f t="shared" si="2"/>
        <v>2ADULTS 4CHILDREN Elite 30 Lacs</v>
      </c>
      <c r="AJ130" s="24">
        <f t="shared" si="3"/>
        <v>127</v>
      </c>
      <c r="AN130" s="218" t="s">
        <v>256</v>
      </c>
      <c r="AO130" s="218" t="s">
        <v>239</v>
      </c>
      <c r="AP130" s="17" t="s">
        <v>33</v>
      </c>
    </row>
    <row r="131" spans="32:42" x14ac:dyDescent="0.25">
      <c r="AF131" s="24" t="s">
        <v>1225</v>
      </c>
      <c r="AG131" s="24" t="s">
        <v>4</v>
      </c>
      <c r="AH131" s="24" t="s">
        <v>35</v>
      </c>
      <c r="AI131" s="24" t="str">
        <f t="shared" si="2"/>
        <v>2ADULTS 4CHILDREN Elite 50 Lacs</v>
      </c>
      <c r="AJ131" s="24">
        <f t="shared" si="3"/>
        <v>128</v>
      </c>
      <c r="AN131" s="218" t="s">
        <v>257</v>
      </c>
      <c r="AO131" s="218" t="s">
        <v>239</v>
      </c>
      <c r="AP131" s="17" t="s">
        <v>33</v>
      </c>
    </row>
    <row r="132" spans="32:42" x14ac:dyDescent="0.25">
      <c r="AF132" s="24" t="s">
        <v>1225</v>
      </c>
      <c r="AG132" s="24" t="s">
        <v>4</v>
      </c>
      <c r="AH132" s="24" t="s">
        <v>36</v>
      </c>
      <c r="AI132" s="24" t="str">
        <f t="shared" si="2"/>
        <v>2ADULTS 4CHILDREN Elite 100 Lacs</v>
      </c>
      <c r="AJ132" s="24">
        <f t="shared" si="3"/>
        <v>129</v>
      </c>
      <c r="AN132" s="218" t="s">
        <v>258</v>
      </c>
      <c r="AO132" s="218" t="s">
        <v>239</v>
      </c>
      <c r="AP132" s="17" t="s">
        <v>33</v>
      </c>
    </row>
    <row r="133" spans="32:42" x14ac:dyDescent="0.25">
      <c r="AF133" s="24" t="s">
        <v>1225</v>
      </c>
      <c r="AG133" s="24" t="s">
        <v>4</v>
      </c>
      <c r="AH133" s="24" t="s">
        <v>37</v>
      </c>
      <c r="AI133" s="24" t="str">
        <f>AF133&amp;" "&amp;AG133&amp;" "&amp;AH133</f>
        <v>2ADULTS 4CHILDREN Elite 150 Lacs</v>
      </c>
      <c r="AJ133" s="24">
        <f t="shared" si="3"/>
        <v>130</v>
      </c>
      <c r="AN133" s="218" t="s">
        <v>1216</v>
      </c>
      <c r="AO133" s="218" t="s">
        <v>239</v>
      </c>
      <c r="AP133" s="17" t="s">
        <v>33</v>
      </c>
    </row>
    <row r="134" spans="32:42" x14ac:dyDescent="0.25">
      <c r="AN134" s="218" t="s">
        <v>259</v>
      </c>
      <c r="AO134" s="218" t="s">
        <v>239</v>
      </c>
      <c r="AP134" s="17" t="s">
        <v>33</v>
      </c>
    </row>
    <row r="135" spans="32:42" x14ac:dyDescent="0.25">
      <c r="AN135" s="218" t="s">
        <v>260</v>
      </c>
      <c r="AO135" s="218" t="s">
        <v>239</v>
      </c>
      <c r="AP135" s="17" t="s">
        <v>33</v>
      </c>
    </row>
    <row r="136" spans="32:42" x14ac:dyDescent="0.25">
      <c r="AN136" s="218" t="s">
        <v>1232</v>
      </c>
      <c r="AO136" s="218" t="s">
        <v>239</v>
      </c>
      <c r="AP136" s="17" t="s">
        <v>33</v>
      </c>
    </row>
    <row r="137" spans="32:42" x14ac:dyDescent="0.25">
      <c r="AN137" s="218" t="s">
        <v>261</v>
      </c>
      <c r="AO137" s="218" t="s">
        <v>239</v>
      </c>
      <c r="AP137" s="17" t="s">
        <v>33</v>
      </c>
    </row>
    <row r="138" spans="32:42" x14ac:dyDescent="0.25">
      <c r="AN138" s="218" t="s">
        <v>262</v>
      </c>
      <c r="AO138" s="218" t="s">
        <v>239</v>
      </c>
      <c r="AP138" s="17" t="s">
        <v>33</v>
      </c>
    </row>
    <row r="139" spans="32:42" x14ac:dyDescent="0.25">
      <c r="AN139" s="218" t="s">
        <v>263</v>
      </c>
      <c r="AO139" s="218" t="s">
        <v>239</v>
      </c>
      <c r="AP139" s="17" t="s">
        <v>33</v>
      </c>
    </row>
    <row r="140" spans="32:42" x14ac:dyDescent="0.25">
      <c r="AN140" s="218" t="s">
        <v>264</v>
      </c>
      <c r="AO140" s="218" t="s">
        <v>239</v>
      </c>
      <c r="AP140" s="17" t="s">
        <v>33</v>
      </c>
    </row>
    <row r="141" spans="32:42" x14ac:dyDescent="0.25">
      <c r="AN141" s="218" t="s">
        <v>265</v>
      </c>
      <c r="AO141" s="218" t="s">
        <v>239</v>
      </c>
      <c r="AP141" s="17" t="s">
        <v>33</v>
      </c>
    </row>
    <row r="142" spans="32:42" x14ac:dyDescent="0.25">
      <c r="AN142" s="218" t="s">
        <v>266</v>
      </c>
      <c r="AO142" s="218" t="s">
        <v>239</v>
      </c>
      <c r="AP142" s="17" t="s">
        <v>33</v>
      </c>
    </row>
    <row r="143" spans="32:42" x14ac:dyDescent="0.25">
      <c r="AN143" s="218" t="s">
        <v>267</v>
      </c>
      <c r="AO143" s="218" t="s">
        <v>239</v>
      </c>
      <c r="AP143" s="17" t="s">
        <v>33</v>
      </c>
    </row>
    <row r="144" spans="32:42" x14ac:dyDescent="0.25">
      <c r="AN144" s="218" t="s">
        <v>268</v>
      </c>
      <c r="AO144" s="218" t="s">
        <v>239</v>
      </c>
      <c r="AP144" s="17" t="s">
        <v>33</v>
      </c>
    </row>
    <row r="145" spans="40:42" x14ac:dyDescent="0.25">
      <c r="AN145" s="218" t="s">
        <v>269</v>
      </c>
      <c r="AO145" s="218" t="s">
        <v>239</v>
      </c>
      <c r="AP145" s="17" t="s">
        <v>33</v>
      </c>
    </row>
    <row r="146" spans="40:42" x14ac:dyDescent="0.25">
      <c r="AN146" s="218" t="s">
        <v>270</v>
      </c>
      <c r="AO146" s="218" t="s">
        <v>239</v>
      </c>
      <c r="AP146" s="17" t="s">
        <v>33</v>
      </c>
    </row>
    <row r="147" spans="40:42" x14ac:dyDescent="0.25">
      <c r="AN147" s="218" t="s">
        <v>271</v>
      </c>
      <c r="AO147" s="218" t="s">
        <v>272</v>
      </c>
      <c r="AP147" s="17" t="s">
        <v>33</v>
      </c>
    </row>
    <row r="148" spans="40:42" x14ac:dyDescent="0.25">
      <c r="AN148" s="218" t="s">
        <v>273</v>
      </c>
      <c r="AO148" s="218" t="s">
        <v>272</v>
      </c>
      <c r="AP148" s="17" t="s">
        <v>33</v>
      </c>
    </row>
    <row r="149" spans="40:42" x14ac:dyDescent="0.25">
      <c r="AN149" s="218" t="s">
        <v>274</v>
      </c>
      <c r="AO149" s="218" t="s">
        <v>272</v>
      </c>
      <c r="AP149" s="17" t="s">
        <v>33</v>
      </c>
    </row>
    <row r="150" spans="40:42" x14ac:dyDescent="0.25">
      <c r="AN150" s="218" t="s">
        <v>275</v>
      </c>
      <c r="AO150" s="218" t="s">
        <v>272</v>
      </c>
      <c r="AP150" s="17" t="s">
        <v>33</v>
      </c>
    </row>
    <row r="151" spans="40:42" x14ac:dyDescent="0.25">
      <c r="AN151" s="218" t="s">
        <v>276</v>
      </c>
      <c r="AO151" s="218" t="s">
        <v>272</v>
      </c>
      <c r="AP151" s="17" t="s">
        <v>33</v>
      </c>
    </row>
    <row r="152" spans="40:42" x14ac:dyDescent="0.25">
      <c r="AN152" s="218" t="s">
        <v>276</v>
      </c>
      <c r="AO152" s="218" t="s">
        <v>272</v>
      </c>
      <c r="AP152" s="218" t="s">
        <v>33</v>
      </c>
    </row>
    <row r="153" spans="40:42" x14ac:dyDescent="0.25">
      <c r="AN153" s="218" t="s">
        <v>277</v>
      </c>
      <c r="AO153" s="218" t="s">
        <v>272</v>
      </c>
      <c r="AP153" s="218" t="s">
        <v>33</v>
      </c>
    </row>
    <row r="154" spans="40:42" x14ac:dyDescent="0.25">
      <c r="AN154" s="218" t="s">
        <v>278</v>
      </c>
      <c r="AO154" s="218" t="s">
        <v>272</v>
      </c>
      <c r="AP154" s="17" t="s">
        <v>33</v>
      </c>
    </row>
    <row r="155" spans="40:42" x14ac:dyDescent="0.25">
      <c r="AN155" s="218" t="s">
        <v>279</v>
      </c>
      <c r="AO155" s="218" t="s">
        <v>272</v>
      </c>
      <c r="AP155" s="17" t="s">
        <v>33</v>
      </c>
    </row>
    <row r="156" spans="40:42" x14ac:dyDescent="0.25">
      <c r="AN156" s="218" t="s">
        <v>280</v>
      </c>
      <c r="AO156" s="218" t="s">
        <v>272</v>
      </c>
      <c r="AP156" s="17" t="s">
        <v>33</v>
      </c>
    </row>
    <row r="157" spans="40:42" x14ac:dyDescent="0.25">
      <c r="AN157" s="218" t="s">
        <v>281</v>
      </c>
      <c r="AO157" s="218" t="s">
        <v>272</v>
      </c>
      <c r="AP157" s="17" t="s">
        <v>33</v>
      </c>
    </row>
    <row r="158" spans="40:42" x14ac:dyDescent="0.25">
      <c r="AN158" s="218" t="s">
        <v>282</v>
      </c>
      <c r="AO158" s="218" t="s">
        <v>272</v>
      </c>
      <c r="AP158" s="17" t="s">
        <v>33</v>
      </c>
    </row>
    <row r="159" spans="40:42" x14ac:dyDescent="0.25">
      <c r="AN159" s="218" t="s">
        <v>1233</v>
      </c>
      <c r="AO159" s="218" t="s">
        <v>272</v>
      </c>
      <c r="AP159" s="218" t="s">
        <v>33</v>
      </c>
    </row>
    <row r="160" spans="40:42" x14ac:dyDescent="0.25">
      <c r="AN160" s="218" t="s">
        <v>283</v>
      </c>
      <c r="AO160" s="218" t="s">
        <v>272</v>
      </c>
      <c r="AP160" s="17" t="s">
        <v>33</v>
      </c>
    </row>
    <row r="161" spans="40:42" x14ac:dyDescent="0.25">
      <c r="AN161" s="218" t="s">
        <v>284</v>
      </c>
      <c r="AO161" s="218" t="s">
        <v>272</v>
      </c>
      <c r="AP161" s="17" t="s">
        <v>33</v>
      </c>
    </row>
    <row r="162" spans="40:42" x14ac:dyDescent="0.25">
      <c r="AN162" s="218" t="s">
        <v>1216</v>
      </c>
      <c r="AO162" s="218" t="s">
        <v>272</v>
      </c>
      <c r="AP162" s="17" t="s">
        <v>33</v>
      </c>
    </row>
    <row r="163" spans="40:42" x14ac:dyDescent="0.25">
      <c r="AN163" s="218" t="s">
        <v>285</v>
      </c>
      <c r="AO163" s="218" t="s">
        <v>272</v>
      </c>
      <c r="AP163" s="17" t="s">
        <v>33</v>
      </c>
    </row>
    <row r="164" spans="40:42" x14ac:dyDescent="0.25">
      <c r="AN164" s="218" t="s">
        <v>286</v>
      </c>
      <c r="AO164" s="218" t="s">
        <v>272</v>
      </c>
      <c r="AP164" s="17" t="s">
        <v>33</v>
      </c>
    </row>
    <row r="165" spans="40:42" x14ac:dyDescent="0.25">
      <c r="AN165" s="218" t="s">
        <v>287</v>
      </c>
      <c r="AO165" s="218" t="s">
        <v>272</v>
      </c>
      <c r="AP165" s="17" t="s">
        <v>33</v>
      </c>
    </row>
    <row r="166" spans="40:42" x14ac:dyDescent="0.25">
      <c r="AN166" s="218" t="s">
        <v>315</v>
      </c>
      <c r="AO166" s="218" t="s">
        <v>1206</v>
      </c>
      <c r="AP166" s="17" t="s">
        <v>33</v>
      </c>
    </row>
    <row r="167" spans="40:42" x14ac:dyDescent="0.25">
      <c r="AN167" s="218" t="s">
        <v>289</v>
      </c>
      <c r="AO167" s="218" t="s">
        <v>1206</v>
      </c>
      <c r="AP167" s="17" t="s">
        <v>33</v>
      </c>
    </row>
    <row r="168" spans="40:42" x14ac:dyDescent="0.25">
      <c r="AN168" s="218" t="s">
        <v>320</v>
      </c>
      <c r="AO168" s="218" t="s">
        <v>1206</v>
      </c>
      <c r="AP168" s="17" t="s">
        <v>33</v>
      </c>
    </row>
    <row r="169" spans="40:42" x14ac:dyDescent="0.25">
      <c r="AN169" s="218" t="s">
        <v>1216</v>
      </c>
      <c r="AO169" s="218" t="s">
        <v>1206</v>
      </c>
      <c r="AP169" s="218" t="s">
        <v>33</v>
      </c>
    </row>
    <row r="170" spans="40:42" x14ac:dyDescent="0.25">
      <c r="AN170" s="218" t="s">
        <v>288</v>
      </c>
      <c r="AO170" s="218" t="s">
        <v>1206</v>
      </c>
      <c r="AP170" s="17" t="s">
        <v>33</v>
      </c>
    </row>
    <row r="171" spans="40:42" x14ac:dyDescent="0.25">
      <c r="AN171" s="218" t="s">
        <v>1214</v>
      </c>
      <c r="AO171" s="218" t="s">
        <v>1214</v>
      </c>
      <c r="AP171" s="17" t="s">
        <v>33</v>
      </c>
    </row>
    <row r="172" spans="40:42" x14ac:dyDescent="0.25">
      <c r="AN172" s="218" t="s">
        <v>290</v>
      </c>
      <c r="AO172" s="218" t="s">
        <v>291</v>
      </c>
      <c r="AP172" s="17" t="s">
        <v>19</v>
      </c>
    </row>
    <row r="173" spans="40:42" x14ac:dyDescent="0.25">
      <c r="AN173" s="218" t="s">
        <v>292</v>
      </c>
      <c r="AO173" s="218" t="s">
        <v>291</v>
      </c>
      <c r="AP173" s="17" t="s">
        <v>19</v>
      </c>
    </row>
    <row r="174" spans="40:42" x14ac:dyDescent="0.25">
      <c r="AN174" s="218" t="s">
        <v>293</v>
      </c>
      <c r="AO174" s="218" t="s">
        <v>291</v>
      </c>
      <c r="AP174" s="17" t="s">
        <v>19</v>
      </c>
    </row>
    <row r="175" spans="40:42" x14ac:dyDescent="0.25">
      <c r="AN175" s="218" t="s">
        <v>1216</v>
      </c>
      <c r="AO175" s="218" t="s">
        <v>291</v>
      </c>
      <c r="AP175" s="17" t="s">
        <v>19</v>
      </c>
    </row>
    <row r="176" spans="40:42" x14ac:dyDescent="0.25">
      <c r="AN176" s="218" t="s">
        <v>294</v>
      </c>
      <c r="AO176" s="218" t="s">
        <v>295</v>
      </c>
      <c r="AP176" s="17" t="s">
        <v>33</v>
      </c>
    </row>
    <row r="177" spans="40:42" x14ac:dyDescent="0.25">
      <c r="AN177" s="218" t="s">
        <v>296</v>
      </c>
      <c r="AO177" s="218" t="s">
        <v>295</v>
      </c>
      <c r="AP177" s="17" t="s">
        <v>33</v>
      </c>
    </row>
    <row r="178" spans="40:42" x14ac:dyDescent="0.25">
      <c r="AN178" s="218" t="s">
        <v>297</v>
      </c>
      <c r="AO178" s="218" t="s">
        <v>295</v>
      </c>
      <c r="AP178" s="17" t="s">
        <v>33</v>
      </c>
    </row>
    <row r="179" spans="40:42" x14ac:dyDescent="0.25">
      <c r="AN179" s="218" t="s">
        <v>298</v>
      </c>
      <c r="AO179" s="218" t="s">
        <v>295</v>
      </c>
      <c r="AP179" s="17" t="s">
        <v>33</v>
      </c>
    </row>
    <row r="180" spans="40:42" x14ac:dyDescent="0.25">
      <c r="AN180" s="218" t="s">
        <v>1216</v>
      </c>
      <c r="AO180" s="218" t="s">
        <v>295</v>
      </c>
      <c r="AP180" s="218" t="s">
        <v>33</v>
      </c>
    </row>
    <row r="181" spans="40:42" x14ac:dyDescent="0.25">
      <c r="AN181" s="218" t="s">
        <v>299</v>
      </c>
      <c r="AO181" s="218" t="s">
        <v>295</v>
      </c>
      <c r="AP181" s="17" t="s">
        <v>33</v>
      </c>
    </row>
    <row r="182" spans="40:42" x14ac:dyDescent="0.25">
      <c r="AN182" s="218" t="s">
        <v>300</v>
      </c>
      <c r="AO182" s="218" t="s">
        <v>295</v>
      </c>
      <c r="AP182" s="17" t="s">
        <v>33</v>
      </c>
    </row>
    <row r="183" spans="40:42" x14ac:dyDescent="0.25">
      <c r="AN183" s="218" t="s">
        <v>301</v>
      </c>
      <c r="AO183" s="218" t="s">
        <v>302</v>
      </c>
      <c r="AP183" s="17" t="s">
        <v>19</v>
      </c>
    </row>
    <row r="184" spans="40:42" x14ac:dyDescent="0.25">
      <c r="AN184" s="218" t="s">
        <v>303</v>
      </c>
      <c r="AO184" s="218" t="s">
        <v>302</v>
      </c>
      <c r="AP184" s="17" t="s">
        <v>19</v>
      </c>
    </row>
    <row r="185" spans="40:42" x14ac:dyDescent="0.25">
      <c r="AN185" s="218" t="s">
        <v>304</v>
      </c>
      <c r="AO185" s="218" t="s">
        <v>302</v>
      </c>
      <c r="AP185" s="17" t="s">
        <v>19</v>
      </c>
    </row>
    <row r="186" spans="40:42" x14ac:dyDescent="0.25">
      <c r="AN186" s="218" t="s">
        <v>305</v>
      </c>
      <c r="AO186" s="218" t="s">
        <v>302</v>
      </c>
      <c r="AP186" s="17" t="s">
        <v>19</v>
      </c>
    </row>
    <row r="187" spans="40:42" x14ac:dyDescent="0.25">
      <c r="AN187" s="218" t="s">
        <v>666</v>
      </c>
      <c r="AO187" s="218" t="s">
        <v>302</v>
      </c>
      <c r="AP187" s="17" t="s">
        <v>19</v>
      </c>
    </row>
    <row r="188" spans="40:42" x14ac:dyDescent="0.25">
      <c r="AN188" s="218" t="s">
        <v>306</v>
      </c>
      <c r="AO188" s="218" t="s">
        <v>302</v>
      </c>
      <c r="AP188" s="17" t="s">
        <v>19</v>
      </c>
    </row>
    <row r="189" spans="40:42" x14ac:dyDescent="0.25">
      <c r="AN189" s="218" t="s">
        <v>307</v>
      </c>
      <c r="AO189" s="218" t="s">
        <v>302</v>
      </c>
      <c r="AP189" s="17" t="s">
        <v>19</v>
      </c>
    </row>
    <row r="190" spans="40:42" x14ac:dyDescent="0.25">
      <c r="AN190" s="218" t="s">
        <v>308</v>
      </c>
      <c r="AO190" s="218" t="s">
        <v>302</v>
      </c>
      <c r="AP190" s="17" t="s">
        <v>19</v>
      </c>
    </row>
    <row r="191" spans="40:42" x14ac:dyDescent="0.25">
      <c r="AN191" s="218" t="s">
        <v>309</v>
      </c>
      <c r="AO191" s="218" t="s">
        <v>302</v>
      </c>
      <c r="AP191" s="17" t="s">
        <v>19</v>
      </c>
    </row>
    <row r="192" spans="40:42" x14ac:dyDescent="0.25">
      <c r="AN192" s="218" t="s">
        <v>310</v>
      </c>
      <c r="AO192" s="218" t="s">
        <v>302</v>
      </c>
      <c r="AP192" s="17" t="s">
        <v>19</v>
      </c>
    </row>
    <row r="193" spans="40:42" x14ac:dyDescent="0.25">
      <c r="AN193" s="218" t="s">
        <v>311</v>
      </c>
      <c r="AO193" s="218" t="s">
        <v>302</v>
      </c>
      <c r="AP193" s="17" t="s">
        <v>19</v>
      </c>
    </row>
    <row r="194" spans="40:42" x14ac:dyDescent="0.25">
      <c r="AN194" s="218" t="s">
        <v>312</v>
      </c>
      <c r="AO194" s="218" t="s">
        <v>302</v>
      </c>
      <c r="AP194" s="17" t="s">
        <v>19</v>
      </c>
    </row>
    <row r="195" spans="40:42" x14ac:dyDescent="0.25">
      <c r="AN195" s="218" t="s">
        <v>313</v>
      </c>
      <c r="AO195" s="218" t="s">
        <v>302</v>
      </c>
      <c r="AP195" s="17" t="s">
        <v>19</v>
      </c>
    </row>
    <row r="196" spans="40:42" x14ac:dyDescent="0.25">
      <c r="AN196" s="218" t="s">
        <v>314</v>
      </c>
      <c r="AO196" s="218" t="s">
        <v>302</v>
      </c>
      <c r="AP196" s="17" t="s">
        <v>19</v>
      </c>
    </row>
    <row r="197" spans="40:42" x14ac:dyDescent="0.25">
      <c r="AN197" s="218" t="s">
        <v>316</v>
      </c>
      <c r="AO197" s="218" t="s">
        <v>302</v>
      </c>
      <c r="AP197" s="17" t="s">
        <v>19</v>
      </c>
    </row>
    <row r="198" spans="40:42" x14ac:dyDescent="0.25">
      <c r="AN198" s="218" t="s">
        <v>317</v>
      </c>
      <c r="AO198" s="218" t="s">
        <v>302</v>
      </c>
      <c r="AP198" s="17" t="s">
        <v>19</v>
      </c>
    </row>
    <row r="199" spans="40:42" x14ac:dyDescent="0.25">
      <c r="AN199" s="218" t="s">
        <v>318</v>
      </c>
      <c r="AO199" s="218" t="s">
        <v>302</v>
      </c>
      <c r="AP199" s="17" t="s">
        <v>19</v>
      </c>
    </row>
    <row r="200" spans="40:42" x14ac:dyDescent="0.25">
      <c r="AN200" s="218" t="s">
        <v>319</v>
      </c>
      <c r="AO200" s="218" t="s">
        <v>302</v>
      </c>
      <c r="AP200" s="17" t="s">
        <v>19</v>
      </c>
    </row>
    <row r="201" spans="40:42" x14ac:dyDescent="0.25">
      <c r="AN201" s="218" t="s">
        <v>321</v>
      </c>
      <c r="AO201" s="218" t="s">
        <v>302</v>
      </c>
      <c r="AP201" s="17" t="s">
        <v>19</v>
      </c>
    </row>
    <row r="202" spans="40:42" x14ac:dyDescent="0.25">
      <c r="AN202" s="218" t="s">
        <v>322</v>
      </c>
      <c r="AO202" s="218" t="s">
        <v>302</v>
      </c>
      <c r="AP202" s="17" t="s">
        <v>19</v>
      </c>
    </row>
    <row r="203" spans="40:42" x14ac:dyDescent="0.25">
      <c r="AN203" s="218" t="s">
        <v>323</v>
      </c>
      <c r="AO203" s="218" t="s">
        <v>302</v>
      </c>
      <c r="AP203" s="17" t="s">
        <v>19</v>
      </c>
    </row>
    <row r="204" spans="40:42" x14ac:dyDescent="0.25">
      <c r="AN204" s="218" t="s">
        <v>324</v>
      </c>
      <c r="AO204" s="218" t="s">
        <v>302</v>
      </c>
      <c r="AP204" s="17" t="s">
        <v>19</v>
      </c>
    </row>
    <row r="205" spans="40:42" x14ac:dyDescent="0.25">
      <c r="AN205" s="218" t="s">
        <v>325</v>
      </c>
      <c r="AO205" s="218" t="s">
        <v>302</v>
      </c>
      <c r="AP205" s="17" t="s">
        <v>19</v>
      </c>
    </row>
    <row r="206" spans="40:42" x14ac:dyDescent="0.25">
      <c r="AN206" s="218" t="s">
        <v>326</v>
      </c>
      <c r="AO206" s="218" t="s">
        <v>302</v>
      </c>
      <c r="AP206" s="17" t="s">
        <v>19</v>
      </c>
    </row>
    <row r="207" spans="40:42" x14ac:dyDescent="0.25">
      <c r="AN207" s="218" t="s">
        <v>327</v>
      </c>
      <c r="AO207" s="218" t="s">
        <v>302</v>
      </c>
      <c r="AP207" s="17" t="s">
        <v>19</v>
      </c>
    </row>
    <row r="208" spans="40:42" x14ac:dyDescent="0.25">
      <c r="AN208" s="218" t="s">
        <v>328</v>
      </c>
      <c r="AO208" s="218" t="s">
        <v>302</v>
      </c>
      <c r="AP208" s="17" t="s">
        <v>19</v>
      </c>
    </row>
    <row r="209" spans="40:42" x14ac:dyDescent="0.25">
      <c r="AN209" s="218" t="s">
        <v>329</v>
      </c>
      <c r="AO209" s="218" t="s">
        <v>302</v>
      </c>
      <c r="AP209" s="17" t="s">
        <v>19</v>
      </c>
    </row>
    <row r="210" spans="40:42" x14ac:dyDescent="0.25">
      <c r="AN210" s="218" t="s">
        <v>330</v>
      </c>
      <c r="AO210" s="218" t="s">
        <v>302</v>
      </c>
      <c r="AP210" s="17" t="s">
        <v>19</v>
      </c>
    </row>
    <row r="211" spans="40:42" x14ac:dyDescent="0.25">
      <c r="AN211" s="218" t="s">
        <v>331</v>
      </c>
      <c r="AO211" s="218" t="s">
        <v>302</v>
      </c>
      <c r="AP211" s="17" t="s">
        <v>19</v>
      </c>
    </row>
    <row r="212" spans="40:42" x14ac:dyDescent="0.25">
      <c r="AN212" s="218" t="s">
        <v>332</v>
      </c>
      <c r="AO212" s="218" t="s">
        <v>302</v>
      </c>
      <c r="AP212" s="17" t="s">
        <v>19</v>
      </c>
    </row>
    <row r="213" spans="40:42" x14ac:dyDescent="0.25">
      <c r="AN213" s="218" t="s">
        <v>333</v>
      </c>
      <c r="AO213" s="218" t="s">
        <v>302</v>
      </c>
      <c r="AP213" s="17" t="s">
        <v>19</v>
      </c>
    </row>
    <row r="214" spans="40:42" x14ac:dyDescent="0.25">
      <c r="AN214" s="218" t="s">
        <v>334</v>
      </c>
      <c r="AO214" s="218" t="s">
        <v>302</v>
      </c>
      <c r="AP214" s="17" t="s">
        <v>19</v>
      </c>
    </row>
    <row r="215" spans="40:42" x14ac:dyDescent="0.25">
      <c r="AN215" s="218" t="s">
        <v>335</v>
      </c>
      <c r="AO215" s="218" t="s">
        <v>302</v>
      </c>
      <c r="AP215" s="17" t="s">
        <v>19</v>
      </c>
    </row>
    <row r="216" spans="40:42" x14ac:dyDescent="0.25">
      <c r="AN216" s="218" t="s">
        <v>336</v>
      </c>
      <c r="AO216" s="218" t="s">
        <v>302</v>
      </c>
      <c r="AP216" s="17" t="s">
        <v>19</v>
      </c>
    </row>
    <row r="217" spans="40:42" x14ac:dyDescent="0.25">
      <c r="AN217" s="218" t="s">
        <v>337</v>
      </c>
      <c r="AO217" s="218" t="s">
        <v>302</v>
      </c>
      <c r="AP217" s="17" t="s">
        <v>19</v>
      </c>
    </row>
    <row r="218" spans="40:42" x14ac:dyDescent="0.25">
      <c r="AN218" s="218" t="s">
        <v>338</v>
      </c>
      <c r="AO218" s="218" t="s">
        <v>302</v>
      </c>
      <c r="AP218" s="17" t="s">
        <v>19</v>
      </c>
    </row>
    <row r="219" spans="40:42" x14ac:dyDescent="0.25">
      <c r="AN219" s="218" t="s">
        <v>339</v>
      </c>
      <c r="AO219" s="218" t="s">
        <v>302</v>
      </c>
      <c r="AP219" s="17" t="s">
        <v>19</v>
      </c>
    </row>
    <row r="220" spans="40:42" x14ac:dyDescent="0.25">
      <c r="AN220" s="218" t="s">
        <v>340</v>
      </c>
      <c r="AO220" s="218" t="s">
        <v>302</v>
      </c>
      <c r="AP220" s="17" t="s">
        <v>19</v>
      </c>
    </row>
    <row r="221" spans="40:42" x14ac:dyDescent="0.25">
      <c r="AN221" s="218" t="s">
        <v>341</v>
      </c>
      <c r="AO221" s="218" t="s">
        <v>302</v>
      </c>
      <c r="AP221" s="17" t="s">
        <v>19</v>
      </c>
    </row>
    <row r="222" spans="40:42" x14ac:dyDescent="0.25">
      <c r="AN222" s="218" t="s">
        <v>342</v>
      </c>
      <c r="AO222" s="218" t="s">
        <v>302</v>
      </c>
      <c r="AP222" s="17" t="s">
        <v>19</v>
      </c>
    </row>
    <row r="223" spans="40:42" x14ac:dyDescent="0.25">
      <c r="AN223" s="218" t="s">
        <v>343</v>
      </c>
      <c r="AO223" s="218" t="s">
        <v>302</v>
      </c>
      <c r="AP223" s="17" t="s">
        <v>19</v>
      </c>
    </row>
    <row r="224" spans="40:42" x14ac:dyDescent="0.25">
      <c r="AN224" s="218" t="s">
        <v>344</v>
      </c>
      <c r="AO224" s="218" t="s">
        <v>302</v>
      </c>
      <c r="AP224" s="17" t="s">
        <v>19</v>
      </c>
    </row>
    <row r="225" spans="40:42" x14ac:dyDescent="0.25">
      <c r="AN225" s="218" t="s">
        <v>345</v>
      </c>
      <c r="AO225" s="218" t="s">
        <v>302</v>
      </c>
      <c r="AP225" s="17" t="s">
        <v>19</v>
      </c>
    </row>
    <row r="226" spans="40:42" x14ac:dyDescent="0.25">
      <c r="AN226" s="218" t="s">
        <v>346</v>
      </c>
      <c r="AO226" s="218" t="s">
        <v>302</v>
      </c>
      <c r="AP226" s="17" t="s">
        <v>19</v>
      </c>
    </row>
    <row r="227" spans="40:42" x14ac:dyDescent="0.25">
      <c r="AN227" s="218" t="s">
        <v>347</v>
      </c>
      <c r="AO227" s="218" t="s">
        <v>302</v>
      </c>
      <c r="AP227" s="17" t="s">
        <v>19</v>
      </c>
    </row>
    <row r="228" spans="40:42" x14ac:dyDescent="0.25">
      <c r="AN228" s="218" t="s">
        <v>348</v>
      </c>
      <c r="AO228" s="218" t="s">
        <v>302</v>
      </c>
      <c r="AP228" s="17" t="s">
        <v>19</v>
      </c>
    </row>
    <row r="229" spans="40:42" x14ac:dyDescent="0.25">
      <c r="AN229" s="218" t="s">
        <v>349</v>
      </c>
      <c r="AO229" s="218" t="s">
        <v>302</v>
      </c>
      <c r="AP229" s="17" t="s">
        <v>19</v>
      </c>
    </row>
    <row r="230" spans="40:42" x14ac:dyDescent="0.25">
      <c r="AN230" s="218" t="s">
        <v>350</v>
      </c>
      <c r="AO230" s="218" t="s">
        <v>302</v>
      </c>
      <c r="AP230" s="17" t="s">
        <v>19</v>
      </c>
    </row>
    <row r="231" spans="40:42" x14ac:dyDescent="0.25">
      <c r="AN231" s="218" t="s">
        <v>351</v>
      </c>
      <c r="AO231" s="218" t="s">
        <v>302</v>
      </c>
      <c r="AP231" s="17" t="s">
        <v>19</v>
      </c>
    </row>
    <row r="232" spans="40:42" x14ac:dyDescent="0.25">
      <c r="AN232" s="218" t="s">
        <v>1216</v>
      </c>
      <c r="AO232" s="218" t="s">
        <v>302</v>
      </c>
      <c r="AP232" s="17" t="s">
        <v>19</v>
      </c>
    </row>
    <row r="233" spans="40:42" x14ac:dyDescent="0.25">
      <c r="AN233" s="218" t="s">
        <v>352</v>
      </c>
      <c r="AO233" s="218" t="s">
        <v>302</v>
      </c>
      <c r="AP233" s="17" t="s">
        <v>19</v>
      </c>
    </row>
    <row r="234" spans="40:42" x14ac:dyDescent="0.25">
      <c r="AN234" s="218" t="s">
        <v>353</v>
      </c>
      <c r="AO234" s="218" t="s">
        <v>302</v>
      </c>
      <c r="AP234" s="17" t="s">
        <v>19</v>
      </c>
    </row>
    <row r="235" spans="40:42" x14ac:dyDescent="0.25">
      <c r="AN235" s="218" t="s">
        <v>354</v>
      </c>
      <c r="AO235" s="218" t="s">
        <v>302</v>
      </c>
      <c r="AP235" s="17" t="s">
        <v>19</v>
      </c>
    </row>
    <row r="236" spans="40:42" x14ac:dyDescent="0.25">
      <c r="AN236" s="218" t="s">
        <v>355</v>
      </c>
      <c r="AO236" s="218" t="s">
        <v>302</v>
      </c>
      <c r="AP236" s="17" t="s">
        <v>19</v>
      </c>
    </row>
    <row r="237" spans="40:42" x14ac:dyDescent="0.25">
      <c r="AN237" s="218" t="s">
        <v>356</v>
      </c>
      <c r="AO237" s="218" t="s">
        <v>302</v>
      </c>
      <c r="AP237" s="17" t="s">
        <v>19</v>
      </c>
    </row>
    <row r="238" spans="40:42" x14ac:dyDescent="0.25">
      <c r="AN238" s="218" t="s">
        <v>357</v>
      </c>
      <c r="AO238" s="218" t="s">
        <v>302</v>
      </c>
      <c r="AP238" s="17" t="s">
        <v>19</v>
      </c>
    </row>
    <row r="239" spans="40:42" x14ac:dyDescent="0.25">
      <c r="AN239" s="218" t="s">
        <v>358</v>
      </c>
      <c r="AO239" s="218" t="s">
        <v>302</v>
      </c>
      <c r="AP239" s="17" t="s">
        <v>19</v>
      </c>
    </row>
    <row r="240" spans="40:42" x14ac:dyDescent="0.25">
      <c r="AN240" s="218" t="s">
        <v>359</v>
      </c>
      <c r="AO240" s="218" t="s">
        <v>302</v>
      </c>
      <c r="AP240" s="17" t="s">
        <v>19</v>
      </c>
    </row>
    <row r="241" spans="40:42" x14ac:dyDescent="0.25">
      <c r="AN241" s="218" t="s">
        <v>360</v>
      </c>
      <c r="AO241" s="218" t="s">
        <v>302</v>
      </c>
      <c r="AP241" s="17" t="s">
        <v>19</v>
      </c>
    </row>
    <row r="242" spans="40:42" x14ac:dyDescent="0.25">
      <c r="AN242" s="218" t="s">
        <v>361</v>
      </c>
      <c r="AO242" s="218" t="s">
        <v>302</v>
      </c>
      <c r="AP242" s="17" t="s">
        <v>19</v>
      </c>
    </row>
    <row r="243" spans="40:42" x14ac:dyDescent="0.25">
      <c r="AN243" s="218" t="s">
        <v>362</v>
      </c>
      <c r="AO243" s="218" t="s">
        <v>302</v>
      </c>
      <c r="AP243" s="17" t="s">
        <v>19</v>
      </c>
    </row>
    <row r="244" spans="40:42" x14ac:dyDescent="0.25">
      <c r="AN244" s="218" t="s">
        <v>363</v>
      </c>
      <c r="AO244" s="218" t="s">
        <v>302</v>
      </c>
      <c r="AP244" s="17" t="s">
        <v>19</v>
      </c>
    </row>
    <row r="245" spans="40:42" x14ac:dyDescent="0.25">
      <c r="AN245" s="218" t="s">
        <v>364</v>
      </c>
      <c r="AO245" s="218" t="s">
        <v>302</v>
      </c>
      <c r="AP245" s="17" t="s">
        <v>19</v>
      </c>
    </row>
    <row r="246" spans="40:42" x14ac:dyDescent="0.25">
      <c r="AN246" s="218" t="s">
        <v>365</v>
      </c>
      <c r="AO246" s="218" t="s">
        <v>302</v>
      </c>
      <c r="AP246" s="17" t="s">
        <v>19</v>
      </c>
    </row>
    <row r="247" spans="40:42" x14ac:dyDescent="0.25">
      <c r="AN247" s="218" t="s">
        <v>366</v>
      </c>
      <c r="AO247" s="218" t="s">
        <v>302</v>
      </c>
      <c r="AP247" s="17" t="s">
        <v>19</v>
      </c>
    </row>
    <row r="248" spans="40:42" x14ac:dyDescent="0.25">
      <c r="AN248" s="218" t="s">
        <v>367</v>
      </c>
      <c r="AO248" s="218" t="s">
        <v>302</v>
      </c>
      <c r="AP248" s="17" t="s">
        <v>19</v>
      </c>
    </row>
    <row r="249" spans="40:42" x14ac:dyDescent="0.25">
      <c r="AN249" s="218" t="s">
        <v>368</v>
      </c>
      <c r="AO249" s="218" t="s">
        <v>302</v>
      </c>
      <c r="AP249" s="17" t="s">
        <v>19</v>
      </c>
    </row>
    <row r="250" spans="40:42" x14ac:dyDescent="0.25">
      <c r="AN250" s="218" t="s">
        <v>369</v>
      </c>
      <c r="AO250" s="218" t="s">
        <v>302</v>
      </c>
      <c r="AP250" s="17" t="s">
        <v>19</v>
      </c>
    </row>
    <row r="251" spans="40:42" x14ac:dyDescent="0.25">
      <c r="AN251" s="218" t="s">
        <v>370</v>
      </c>
      <c r="AO251" s="218" t="s">
        <v>302</v>
      </c>
      <c r="AP251" s="17" t="s">
        <v>19</v>
      </c>
    </row>
    <row r="252" spans="40:42" x14ac:dyDescent="0.25">
      <c r="AN252" s="218" t="s">
        <v>371</v>
      </c>
      <c r="AO252" s="218" t="s">
        <v>302</v>
      </c>
      <c r="AP252" s="17" t="s">
        <v>19</v>
      </c>
    </row>
    <row r="253" spans="40:42" x14ac:dyDescent="0.25">
      <c r="AN253" s="218" t="s">
        <v>372</v>
      </c>
      <c r="AO253" s="218" t="s">
        <v>302</v>
      </c>
      <c r="AP253" s="17" t="s">
        <v>19</v>
      </c>
    </row>
    <row r="254" spans="40:42" x14ac:dyDescent="0.25">
      <c r="AN254" s="218" t="s">
        <v>373</v>
      </c>
      <c r="AO254" s="218" t="s">
        <v>302</v>
      </c>
      <c r="AP254" s="17" t="s">
        <v>19</v>
      </c>
    </row>
    <row r="255" spans="40:42" x14ac:dyDescent="0.25">
      <c r="AN255" s="218" t="s">
        <v>374</v>
      </c>
      <c r="AO255" s="218" t="s">
        <v>302</v>
      </c>
      <c r="AP255" s="218" t="s">
        <v>19</v>
      </c>
    </row>
    <row r="256" spans="40:42" x14ac:dyDescent="0.25">
      <c r="AN256" s="218" t="s">
        <v>375</v>
      </c>
      <c r="AO256" s="218" t="s">
        <v>302</v>
      </c>
      <c r="AP256" s="17" t="s">
        <v>19</v>
      </c>
    </row>
    <row r="257" spans="40:42" x14ac:dyDescent="0.25">
      <c r="AN257" s="218" t="s">
        <v>376</v>
      </c>
      <c r="AO257" s="218" t="s">
        <v>302</v>
      </c>
      <c r="AP257" s="17" t="s">
        <v>19</v>
      </c>
    </row>
    <row r="258" spans="40:42" x14ac:dyDescent="0.25">
      <c r="AN258" s="218" t="s">
        <v>377</v>
      </c>
      <c r="AO258" s="218" t="s">
        <v>302</v>
      </c>
      <c r="AP258" s="17" t="s">
        <v>19</v>
      </c>
    </row>
    <row r="259" spans="40:42" x14ac:dyDescent="0.25">
      <c r="AN259" s="218" t="s">
        <v>378</v>
      </c>
      <c r="AO259" s="218" t="s">
        <v>302</v>
      </c>
      <c r="AP259" s="17" t="s">
        <v>19</v>
      </c>
    </row>
    <row r="260" spans="40:42" x14ac:dyDescent="0.25">
      <c r="AN260" s="218" t="s">
        <v>380</v>
      </c>
      <c r="AO260" s="218" t="s">
        <v>302</v>
      </c>
      <c r="AP260" s="17" t="s">
        <v>19</v>
      </c>
    </row>
    <row r="261" spans="40:42" x14ac:dyDescent="0.25">
      <c r="AN261" s="218" t="s">
        <v>381</v>
      </c>
      <c r="AO261" s="218" t="s">
        <v>302</v>
      </c>
      <c r="AP261" s="17" t="s">
        <v>19</v>
      </c>
    </row>
    <row r="262" spans="40:42" x14ac:dyDescent="0.25">
      <c r="AN262" s="218" t="s">
        <v>382</v>
      </c>
      <c r="AO262" s="218" t="s">
        <v>302</v>
      </c>
      <c r="AP262" s="17" t="s">
        <v>19</v>
      </c>
    </row>
    <row r="263" spans="40:42" x14ac:dyDescent="0.25">
      <c r="AN263" s="218" t="s">
        <v>383</v>
      </c>
      <c r="AO263" s="218" t="s">
        <v>302</v>
      </c>
      <c r="AP263" s="17" t="s">
        <v>19</v>
      </c>
    </row>
    <row r="264" spans="40:42" x14ac:dyDescent="0.25">
      <c r="AN264" s="218" t="s">
        <v>384</v>
      </c>
      <c r="AO264" s="218" t="s">
        <v>302</v>
      </c>
      <c r="AP264" s="17" t="s">
        <v>19</v>
      </c>
    </row>
    <row r="265" spans="40:42" x14ac:dyDescent="0.25">
      <c r="AN265" s="218" t="s">
        <v>385</v>
      </c>
      <c r="AO265" s="218" t="s">
        <v>386</v>
      </c>
      <c r="AP265" s="17" t="s">
        <v>33</v>
      </c>
    </row>
    <row r="266" spans="40:42" x14ac:dyDescent="0.25">
      <c r="AN266" s="218" t="s">
        <v>387</v>
      </c>
      <c r="AO266" s="218" t="s">
        <v>386</v>
      </c>
      <c r="AP266" s="17" t="s">
        <v>33</v>
      </c>
    </row>
    <row r="267" spans="40:42" x14ac:dyDescent="0.25">
      <c r="AN267" s="218" t="s">
        <v>388</v>
      </c>
      <c r="AO267" s="218" t="s">
        <v>386</v>
      </c>
      <c r="AP267" s="17" t="s">
        <v>33</v>
      </c>
    </row>
    <row r="268" spans="40:42" x14ac:dyDescent="0.25">
      <c r="AN268" s="218" t="s">
        <v>389</v>
      </c>
      <c r="AO268" s="218" t="s">
        <v>386</v>
      </c>
      <c r="AP268" s="17" t="s">
        <v>19</v>
      </c>
    </row>
    <row r="269" spans="40:42" x14ac:dyDescent="0.25">
      <c r="AN269" s="218" t="s">
        <v>390</v>
      </c>
      <c r="AO269" s="218" t="s">
        <v>386</v>
      </c>
      <c r="AP269" s="17" t="s">
        <v>33</v>
      </c>
    </row>
    <row r="270" spans="40:42" x14ac:dyDescent="0.25">
      <c r="AN270" s="218" t="s">
        <v>391</v>
      </c>
      <c r="AO270" s="218" t="s">
        <v>386</v>
      </c>
      <c r="AP270" s="17" t="s">
        <v>33</v>
      </c>
    </row>
    <row r="271" spans="40:42" x14ac:dyDescent="0.25">
      <c r="AN271" s="218" t="s">
        <v>392</v>
      </c>
      <c r="AO271" s="218" t="s">
        <v>386</v>
      </c>
      <c r="AP271" s="218" t="s">
        <v>33</v>
      </c>
    </row>
    <row r="272" spans="40:42" x14ac:dyDescent="0.25">
      <c r="AN272" s="218" t="s">
        <v>393</v>
      </c>
      <c r="AO272" s="218" t="s">
        <v>386</v>
      </c>
      <c r="AP272" s="17" t="s">
        <v>19</v>
      </c>
    </row>
    <row r="273" spans="40:42" x14ac:dyDescent="0.25">
      <c r="AN273" s="218" t="s">
        <v>394</v>
      </c>
      <c r="AO273" s="218" t="s">
        <v>386</v>
      </c>
      <c r="AP273" s="218" t="s">
        <v>33</v>
      </c>
    </row>
    <row r="274" spans="40:42" x14ac:dyDescent="0.25">
      <c r="AN274" s="218" t="s">
        <v>395</v>
      </c>
      <c r="AO274" s="218" t="s">
        <v>386</v>
      </c>
      <c r="AP274" s="17" t="s">
        <v>19</v>
      </c>
    </row>
    <row r="275" spans="40:42" x14ac:dyDescent="0.25">
      <c r="AN275" s="218" t="s">
        <v>396</v>
      </c>
      <c r="AO275" s="218" t="s">
        <v>386</v>
      </c>
      <c r="AP275" s="17" t="s">
        <v>33</v>
      </c>
    </row>
    <row r="276" spans="40:42" x14ac:dyDescent="0.25">
      <c r="AN276" s="218" t="s">
        <v>397</v>
      </c>
      <c r="AO276" s="218" t="s">
        <v>386</v>
      </c>
      <c r="AP276" s="218" t="s">
        <v>33</v>
      </c>
    </row>
    <row r="277" spans="40:42" x14ac:dyDescent="0.25">
      <c r="AN277" s="218" t="s">
        <v>398</v>
      </c>
      <c r="AO277" s="218" t="s">
        <v>386</v>
      </c>
      <c r="AP277" s="17" t="s">
        <v>33</v>
      </c>
    </row>
    <row r="278" spans="40:42" x14ac:dyDescent="0.25">
      <c r="AN278" s="218" t="s">
        <v>399</v>
      </c>
      <c r="AO278" s="218" t="s">
        <v>386</v>
      </c>
      <c r="AP278" s="17" t="s">
        <v>33</v>
      </c>
    </row>
    <row r="279" spans="40:42" x14ac:dyDescent="0.25">
      <c r="AN279" s="218" t="s">
        <v>400</v>
      </c>
      <c r="AO279" s="218" t="s">
        <v>386</v>
      </c>
      <c r="AP279" s="17" t="s">
        <v>33</v>
      </c>
    </row>
    <row r="280" spans="40:42" x14ac:dyDescent="0.25">
      <c r="AN280" s="218" t="s">
        <v>401</v>
      </c>
      <c r="AO280" s="218" t="s">
        <v>386</v>
      </c>
      <c r="AP280" s="17" t="s">
        <v>33</v>
      </c>
    </row>
    <row r="281" spans="40:42" x14ac:dyDescent="0.25">
      <c r="AN281" s="218" t="s">
        <v>402</v>
      </c>
      <c r="AO281" s="218" t="s">
        <v>386</v>
      </c>
      <c r="AP281" s="17" t="s">
        <v>33</v>
      </c>
    </row>
    <row r="282" spans="40:42" x14ac:dyDescent="0.25">
      <c r="AN282" s="218" t="s">
        <v>403</v>
      </c>
      <c r="AO282" s="218" t="s">
        <v>386</v>
      </c>
      <c r="AP282" s="17" t="s">
        <v>33</v>
      </c>
    </row>
    <row r="283" spans="40:42" x14ac:dyDescent="0.25">
      <c r="AN283" s="218" t="s">
        <v>404</v>
      </c>
      <c r="AO283" s="218" t="s">
        <v>386</v>
      </c>
      <c r="AP283" s="17" t="s">
        <v>33</v>
      </c>
    </row>
    <row r="284" spans="40:42" x14ac:dyDescent="0.25">
      <c r="AN284" s="218" t="s">
        <v>405</v>
      </c>
      <c r="AO284" s="218" t="s">
        <v>386</v>
      </c>
      <c r="AP284" s="17" t="s">
        <v>33</v>
      </c>
    </row>
    <row r="285" spans="40:42" x14ac:dyDescent="0.25">
      <c r="AN285" s="218" t="s">
        <v>406</v>
      </c>
      <c r="AO285" s="218" t="s">
        <v>386</v>
      </c>
      <c r="AP285" s="17" t="s">
        <v>33</v>
      </c>
    </row>
    <row r="286" spans="40:42" x14ac:dyDescent="0.25">
      <c r="AN286" s="218" t="s">
        <v>407</v>
      </c>
      <c r="AO286" s="218" t="s">
        <v>386</v>
      </c>
      <c r="AP286" s="17" t="s">
        <v>33</v>
      </c>
    </row>
    <row r="287" spans="40:42" x14ac:dyDescent="0.25">
      <c r="AN287" s="218" t="s">
        <v>1216</v>
      </c>
      <c r="AO287" s="218" t="s">
        <v>386</v>
      </c>
      <c r="AP287" s="17" t="s">
        <v>33</v>
      </c>
    </row>
    <row r="288" spans="40:42" x14ac:dyDescent="0.25">
      <c r="AN288" s="218" t="s">
        <v>408</v>
      </c>
      <c r="AO288" s="218" t="s">
        <v>386</v>
      </c>
      <c r="AP288" s="17" t="s">
        <v>33</v>
      </c>
    </row>
    <row r="289" spans="40:42" x14ac:dyDescent="0.25">
      <c r="AN289" s="218" t="s">
        <v>409</v>
      </c>
      <c r="AO289" s="218" t="s">
        <v>386</v>
      </c>
      <c r="AP289" s="218" t="s">
        <v>33</v>
      </c>
    </row>
    <row r="290" spans="40:42" x14ac:dyDescent="0.25">
      <c r="AN290" s="218" t="s">
        <v>410</v>
      </c>
      <c r="AO290" s="218" t="s">
        <v>386</v>
      </c>
      <c r="AP290" s="17" t="s">
        <v>33</v>
      </c>
    </row>
    <row r="291" spans="40:42" x14ac:dyDescent="0.25">
      <c r="AN291" s="218" t="s">
        <v>411</v>
      </c>
      <c r="AO291" s="218" t="s">
        <v>386</v>
      </c>
      <c r="AP291" s="17" t="s">
        <v>33</v>
      </c>
    </row>
    <row r="292" spans="40:42" x14ac:dyDescent="0.25">
      <c r="AN292" s="218" t="s">
        <v>412</v>
      </c>
      <c r="AO292" s="218" t="s">
        <v>386</v>
      </c>
      <c r="AP292" s="17" t="s">
        <v>33</v>
      </c>
    </row>
    <row r="293" spans="40:42" x14ac:dyDescent="0.25">
      <c r="AN293" s="218" t="s">
        <v>413</v>
      </c>
      <c r="AO293" s="218" t="s">
        <v>386</v>
      </c>
      <c r="AP293" s="218" t="s">
        <v>33</v>
      </c>
    </row>
    <row r="294" spans="40:42" x14ac:dyDescent="0.25">
      <c r="AN294" s="218" t="s">
        <v>414</v>
      </c>
      <c r="AO294" s="218" t="s">
        <v>386</v>
      </c>
      <c r="AP294" s="17" t="s">
        <v>33</v>
      </c>
    </row>
    <row r="295" spans="40:42" x14ac:dyDescent="0.25">
      <c r="AN295" s="218" t="s">
        <v>415</v>
      </c>
      <c r="AO295" s="218" t="s">
        <v>386</v>
      </c>
      <c r="AP295" s="17" t="s">
        <v>33</v>
      </c>
    </row>
    <row r="296" spans="40:42" x14ac:dyDescent="0.25">
      <c r="AN296" s="218" t="s">
        <v>416</v>
      </c>
      <c r="AO296" s="218" t="s">
        <v>386</v>
      </c>
      <c r="AP296" s="218" t="s">
        <v>33</v>
      </c>
    </row>
    <row r="297" spans="40:42" x14ac:dyDescent="0.25">
      <c r="AN297" s="218" t="s">
        <v>417</v>
      </c>
      <c r="AO297" s="218" t="s">
        <v>386</v>
      </c>
      <c r="AP297" s="17" t="s">
        <v>33</v>
      </c>
    </row>
    <row r="298" spans="40:42" x14ac:dyDescent="0.25">
      <c r="AN298" s="218" t="s">
        <v>418</v>
      </c>
      <c r="AO298" s="218" t="s">
        <v>386</v>
      </c>
      <c r="AP298" s="17" t="s">
        <v>33</v>
      </c>
    </row>
    <row r="299" spans="40:42" x14ac:dyDescent="0.25">
      <c r="AN299" s="218" t="s">
        <v>419</v>
      </c>
      <c r="AO299" s="218" t="s">
        <v>386</v>
      </c>
      <c r="AP299" s="17" t="s">
        <v>33</v>
      </c>
    </row>
    <row r="300" spans="40:42" x14ac:dyDescent="0.25">
      <c r="AN300" s="218" t="s">
        <v>420</v>
      </c>
      <c r="AO300" s="218" t="s">
        <v>1207</v>
      </c>
      <c r="AP300" s="17" t="s">
        <v>33</v>
      </c>
    </row>
    <row r="301" spans="40:42" x14ac:dyDescent="0.25">
      <c r="AN301" s="218" t="s">
        <v>421</v>
      </c>
      <c r="AO301" s="218" t="s">
        <v>1207</v>
      </c>
      <c r="AP301" s="17" t="s">
        <v>33</v>
      </c>
    </row>
    <row r="302" spans="40:42" x14ac:dyDescent="0.25">
      <c r="AN302" s="218" t="s">
        <v>422</v>
      </c>
      <c r="AO302" s="218" t="s">
        <v>1207</v>
      </c>
      <c r="AP302" s="17" t="s">
        <v>33</v>
      </c>
    </row>
    <row r="303" spans="40:42" x14ac:dyDescent="0.25">
      <c r="AN303" s="218" t="s">
        <v>423</v>
      </c>
      <c r="AO303" s="218" t="s">
        <v>1207</v>
      </c>
      <c r="AP303" s="17" t="s">
        <v>33</v>
      </c>
    </row>
    <row r="304" spans="40:42" x14ac:dyDescent="0.25">
      <c r="AN304" s="218" t="s">
        <v>424</v>
      </c>
      <c r="AO304" s="218" t="s">
        <v>1207</v>
      </c>
      <c r="AP304" s="17" t="s">
        <v>33</v>
      </c>
    </row>
    <row r="305" spans="40:42" x14ac:dyDescent="0.25">
      <c r="AN305" s="218" t="s">
        <v>425</v>
      </c>
      <c r="AO305" s="218" t="s">
        <v>1207</v>
      </c>
      <c r="AP305" s="17" t="s">
        <v>33</v>
      </c>
    </row>
    <row r="306" spans="40:42" x14ac:dyDescent="0.25">
      <c r="AN306" s="218" t="s">
        <v>426</v>
      </c>
      <c r="AO306" s="218" t="s">
        <v>1207</v>
      </c>
      <c r="AP306" s="17" t="s">
        <v>33</v>
      </c>
    </row>
    <row r="307" spans="40:42" x14ac:dyDescent="0.25">
      <c r="AN307" s="218" t="s">
        <v>427</v>
      </c>
      <c r="AO307" s="218" t="s">
        <v>1207</v>
      </c>
      <c r="AP307" s="17" t="s">
        <v>33</v>
      </c>
    </row>
    <row r="308" spans="40:42" x14ac:dyDescent="0.25">
      <c r="AN308" s="218" t="s">
        <v>428</v>
      </c>
      <c r="AO308" s="218" t="s">
        <v>1207</v>
      </c>
      <c r="AP308" s="17" t="s">
        <v>33</v>
      </c>
    </row>
    <row r="309" spans="40:42" x14ac:dyDescent="0.25">
      <c r="AN309" s="218" t="s">
        <v>429</v>
      </c>
      <c r="AO309" s="218" t="s">
        <v>1207</v>
      </c>
      <c r="AP309" s="17" t="s">
        <v>33</v>
      </c>
    </row>
    <row r="310" spans="40:42" x14ac:dyDescent="0.25">
      <c r="AN310" s="218" t="s">
        <v>430</v>
      </c>
      <c r="AO310" s="218" t="s">
        <v>1207</v>
      </c>
      <c r="AP310" s="17" t="s">
        <v>33</v>
      </c>
    </row>
    <row r="311" spans="40:42" x14ac:dyDescent="0.25">
      <c r="AN311" s="218" t="s">
        <v>431</v>
      </c>
      <c r="AO311" s="218" t="s">
        <v>1207</v>
      </c>
      <c r="AP311" s="17" t="s">
        <v>33</v>
      </c>
    </row>
    <row r="312" spans="40:42" x14ac:dyDescent="0.25">
      <c r="AN312" s="218" t="s">
        <v>1216</v>
      </c>
      <c r="AO312" s="218" t="s">
        <v>1207</v>
      </c>
      <c r="AP312" s="17" t="s">
        <v>33</v>
      </c>
    </row>
    <row r="313" spans="40:42" x14ac:dyDescent="0.25">
      <c r="AN313" s="218" t="s">
        <v>432</v>
      </c>
      <c r="AO313" s="218" t="s">
        <v>1207</v>
      </c>
      <c r="AP313" s="17" t="s">
        <v>33</v>
      </c>
    </row>
    <row r="314" spans="40:42" x14ac:dyDescent="0.25">
      <c r="AN314" s="218" t="s">
        <v>433</v>
      </c>
      <c r="AO314" s="218" t="s">
        <v>1207</v>
      </c>
      <c r="AP314" s="17" t="s">
        <v>33</v>
      </c>
    </row>
    <row r="315" spans="40:42" x14ac:dyDescent="0.25">
      <c r="AN315" s="218" t="s">
        <v>434</v>
      </c>
      <c r="AO315" s="218" t="s">
        <v>1207</v>
      </c>
      <c r="AP315" s="17" t="s">
        <v>33</v>
      </c>
    </row>
    <row r="316" spans="40:42" x14ac:dyDescent="0.25">
      <c r="AN316" s="218" t="s">
        <v>435</v>
      </c>
      <c r="AO316" s="218" t="s">
        <v>1207</v>
      </c>
      <c r="AP316" s="17" t="s">
        <v>33</v>
      </c>
    </row>
    <row r="317" spans="40:42" x14ac:dyDescent="0.25">
      <c r="AN317" s="218" t="s">
        <v>436</v>
      </c>
      <c r="AO317" s="218" t="s">
        <v>1207</v>
      </c>
      <c r="AP317" s="17" t="s">
        <v>33</v>
      </c>
    </row>
    <row r="318" spans="40:42" x14ac:dyDescent="0.25">
      <c r="AN318" s="218" t="s">
        <v>437</v>
      </c>
      <c r="AO318" s="218" t="s">
        <v>1208</v>
      </c>
      <c r="AP318" s="17" t="s">
        <v>33</v>
      </c>
    </row>
    <row r="319" spans="40:42" x14ac:dyDescent="0.25">
      <c r="AN319" s="218" t="s">
        <v>438</v>
      </c>
      <c r="AO319" s="218" t="s">
        <v>1208</v>
      </c>
      <c r="AP319" s="17" t="s">
        <v>33</v>
      </c>
    </row>
    <row r="320" spans="40:42" x14ac:dyDescent="0.25">
      <c r="AN320" s="218" t="s">
        <v>439</v>
      </c>
      <c r="AO320" s="218" t="s">
        <v>1208</v>
      </c>
      <c r="AP320" s="17" t="s">
        <v>33</v>
      </c>
    </row>
    <row r="321" spans="40:42" x14ac:dyDescent="0.25">
      <c r="AN321" s="218" t="s">
        <v>440</v>
      </c>
      <c r="AO321" s="218" t="s">
        <v>1208</v>
      </c>
      <c r="AP321" s="17" t="s">
        <v>33</v>
      </c>
    </row>
    <row r="322" spans="40:42" x14ac:dyDescent="0.25">
      <c r="AN322" s="218" t="s">
        <v>441</v>
      </c>
      <c r="AO322" s="218" t="s">
        <v>1208</v>
      </c>
      <c r="AP322" s="17" t="s">
        <v>33</v>
      </c>
    </row>
    <row r="323" spans="40:42" x14ac:dyDescent="0.25">
      <c r="AN323" s="218" t="s">
        <v>442</v>
      </c>
      <c r="AO323" s="218" t="s">
        <v>1208</v>
      </c>
      <c r="AP323" s="17" t="s">
        <v>33</v>
      </c>
    </row>
    <row r="324" spans="40:42" x14ac:dyDescent="0.25">
      <c r="AN324" s="218" t="s">
        <v>443</v>
      </c>
      <c r="AO324" s="218" t="s">
        <v>1208</v>
      </c>
      <c r="AP324" s="17" t="s">
        <v>33</v>
      </c>
    </row>
    <row r="325" spans="40:42" x14ac:dyDescent="0.25">
      <c r="AN325" s="218" t="s">
        <v>444</v>
      </c>
      <c r="AO325" s="218" t="s">
        <v>1208</v>
      </c>
      <c r="AP325" s="17" t="s">
        <v>33</v>
      </c>
    </row>
    <row r="326" spans="40:42" x14ac:dyDescent="0.25">
      <c r="AN326" s="218" t="s">
        <v>445</v>
      </c>
      <c r="AO326" s="17" t="s">
        <v>1208</v>
      </c>
      <c r="AP326" s="17" t="s">
        <v>33</v>
      </c>
    </row>
    <row r="327" spans="40:42" x14ac:dyDescent="0.25">
      <c r="AN327" s="218" t="s">
        <v>446</v>
      </c>
      <c r="AO327" s="218" t="s">
        <v>1208</v>
      </c>
      <c r="AP327" s="218" t="s">
        <v>33</v>
      </c>
    </row>
    <row r="328" spans="40:42" x14ac:dyDescent="0.25">
      <c r="AN328" s="218" t="s">
        <v>447</v>
      </c>
      <c r="AO328" s="218" t="s">
        <v>1208</v>
      </c>
      <c r="AP328" s="17" t="s">
        <v>33</v>
      </c>
    </row>
    <row r="329" spans="40:42" x14ac:dyDescent="0.25">
      <c r="AN329" s="218" t="s">
        <v>1216</v>
      </c>
      <c r="AO329" s="218" t="s">
        <v>1208</v>
      </c>
      <c r="AP329" s="17" t="s">
        <v>33</v>
      </c>
    </row>
    <row r="330" spans="40:42" x14ac:dyDescent="0.25">
      <c r="AN330" s="218" t="s">
        <v>448</v>
      </c>
      <c r="AO330" s="218" t="s">
        <v>1208</v>
      </c>
      <c r="AP330" s="17" t="s">
        <v>33</v>
      </c>
    </row>
    <row r="331" spans="40:42" x14ac:dyDescent="0.25">
      <c r="AN331" s="218" t="s">
        <v>449</v>
      </c>
      <c r="AO331" s="218" t="s">
        <v>1208</v>
      </c>
      <c r="AP331" s="17" t="s">
        <v>33</v>
      </c>
    </row>
    <row r="332" spans="40:42" x14ac:dyDescent="0.25">
      <c r="AN332" s="218" t="s">
        <v>450</v>
      </c>
      <c r="AO332" s="218" t="s">
        <v>1208</v>
      </c>
      <c r="AP332" s="17" t="s">
        <v>33</v>
      </c>
    </row>
    <row r="333" spans="40:42" x14ac:dyDescent="0.25">
      <c r="AN333" s="218" t="s">
        <v>451</v>
      </c>
      <c r="AO333" s="218" t="s">
        <v>1208</v>
      </c>
      <c r="AP333" s="17" t="s">
        <v>33</v>
      </c>
    </row>
    <row r="334" spans="40:42" x14ac:dyDescent="0.25">
      <c r="AN334" s="218" t="s">
        <v>452</v>
      </c>
      <c r="AO334" s="218" t="s">
        <v>1208</v>
      </c>
      <c r="AP334" s="17" t="s">
        <v>33</v>
      </c>
    </row>
    <row r="335" spans="40:42" x14ac:dyDescent="0.25">
      <c r="AN335" s="218" t="s">
        <v>453</v>
      </c>
      <c r="AO335" s="218" t="s">
        <v>454</v>
      </c>
      <c r="AP335" s="17" t="s">
        <v>33</v>
      </c>
    </row>
    <row r="336" spans="40:42" x14ac:dyDescent="0.25">
      <c r="AN336" s="218" t="s">
        <v>455</v>
      </c>
      <c r="AO336" s="218" t="s">
        <v>454</v>
      </c>
      <c r="AP336" s="17" t="s">
        <v>33</v>
      </c>
    </row>
    <row r="337" spans="40:42" x14ac:dyDescent="0.25">
      <c r="AN337" s="218" t="s">
        <v>456</v>
      </c>
      <c r="AO337" s="218" t="s">
        <v>454</v>
      </c>
      <c r="AP337" s="17" t="s">
        <v>33</v>
      </c>
    </row>
    <row r="338" spans="40:42" x14ac:dyDescent="0.25">
      <c r="AN338" s="218" t="s">
        <v>457</v>
      </c>
      <c r="AO338" s="218" t="s">
        <v>454</v>
      </c>
      <c r="AP338" s="17" t="s">
        <v>33</v>
      </c>
    </row>
    <row r="339" spans="40:42" x14ac:dyDescent="0.25">
      <c r="AN339" s="218" t="s">
        <v>458</v>
      </c>
      <c r="AO339" s="218" t="s">
        <v>454</v>
      </c>
      <c r="AP339" s="17" t="s">
        <v>33</v>
      </c>
    </row>
    <row r="340" spans="40:42" x14ac:dyDescent="0.25">
      <c r="AN340" s="218" t="s">
        <v>459</v>
      </c>
      <c r="AO340" s="218" t="s">
        <v>454</v>
      </c>
      <c r="AP340" s="17" t="s">
        <v>33</v>
      </c>
    </row>
    <row r="341" spans="40:42" x14ac:dyDescent="0.25">
      <c r="AN341" s="218" t="s">
        <v>460</v>
      </c>
      <c r="AO341" s="218" t="s">
        <v>454</v>
      </c>
      <c r="AP341" s="17" t="s">
        <v>33</v>
      </c>
    </row>
    <row r="342" spans="40:42" x14ac:dyDescent="0.25">
      <c r="AN342" s="218" t="s">
        <v>461</v>
      </c>
      <c r="AO342" s="218" t="s">
        <v>454</v>
      </c>
      <c r="AP342" s="17" t="s">
        <v>33</v>
      </c>
    </row>
    <row r="343" spans="40:42" x14ac:dyDescent="0.25">
      <c r="AN343" s="218" t="s">
        <v>462</v>
      </c>
      <c r="AO343" s="218" t="s">
        <v>454</v>
      </c>
      <c r="AP343" s="17" t="s">
        <v>33</v>
      </c>
    </row>
    <row r="344" spans="40:42" x14ac:dyDescent="0.25">
      <c r="AN344" s="218" t="s">
        <v>463</v>
      </c>
      <c r="AO344" s="218" t="s">
        <v>454</v>
      </c>
      <c r="AP344" s="218" t="s">
        <v>33</v>
      </c>
    </row>
    <row r="345" spans="40:42" x14ac:dyDescent="0.25">
      <c r="AN345" s="218" t="s">
        <v>464</v>
      </c>
      <c r="AO345" s="218" t="s">
        <v>454</v>
      </c>
      <c r="AP345" s="17" t="s">
        <v>33</v>
      </c>
    </row>
    <row r="346" spans="40:42" x14ac:dyDescent="0.25">
      <c r="AN346" s="218" t="s">
        <v>465</v>
      </c>
      <c r="AO346" s="218" t="s">
        <v>454</v>
      </c>
      <c r="AP346" s="17" t="s">
        <v>33</v>
      </c>
    </row>
    <row r="347" spans="40:42" x14ac:dyDescent="0.25">
      <c r="AN347" s="218" t="s">
        <v>466</v>
      </c>
      <c r="AO347" s="218" t="s">
        <v>454</v>
      </c>
      <c r="AP347" s="17" t="s">
        <v>33</v>
      </c>
    </row>
    <row r="348" spans="40:42" x14ac:dyDescent="0.25">
      <c r="AN348" s="218" t="s">
        <v>1216</v>
      </c>
      <c r="AO348" s="218" t="s">
        <v>454</v>
      </c>
      <c r="AP348" s="17" t="s">
        <v>33</v>
      </c>
    </row>
    <row r="349" spans="40:42" x14ac:dyDescent="0.25">
      <c r="AN349" s="218" t="s">
        <v>467</v>
      </c>
      <c r="AO349" s="218" t="s">
        <v>454</v>
      </c>
      <c r="AP349" s="17" t="s">
        <v>33</v>
      </c>
    </row>
    <row r="350" spans="40:42" x14ac:dyDescent="0.25">
      <c r="AN350" s="218" t="s">
        <v>468</v>
      </c>
      <c r="AO350" s="218" t="s">
        <v>454</v>
      </c>
      <c r="AP350" s="17" t="s">
        <v>33</v>
      </c>
    </row>
    <row r="351" spans="40:42" x14ac:dyDescent="0.25">
      <c r="AN351" s="218" t="s">
        <v>469</v>
      </c>
      <c r="AO351" s="218" t="s">
        <v>454</v>
      </c>
      <c r="AP351" s="17" t="s">
        <v>33</v>
      </c>
    </row>
    <row r="352" spans="40:42" x14ac:dyDescent="0.25">
      <c r="AN352" s="218" t="s">
        <v>471</v>
      </c>
      <c r="AO352" s="218" t="s">
        <v>470</v>
      </c>
      <c r="AP352" s="17" t="s">
        <v>33</v>
      </c>
    </row>
    <row r="353" spans="40:42" x14ac:dyDescent="0.25">
      <c r="AN353" s="218" t="s">
        <v>472</v>
      </c>
      <c r="AO353" s="218" t="s">
        <v>470</v>
      </c>
      <c r="AP353" s="17" t="s">
        <v>33</v>
      </c>
    </row>
    <row r="354" spans="40:42" x14ac:dyDescent="0.25">
      <c r="AN354" s="218" t="s">
        <v>473</v>
      </c>
      <c r="AO354" s="218" t="s">
        <v>470</v>
      </c>
      <c r="AP354" s="17" t="s">
        <v>33</v>
      </c>
    </row>
    <row r="355" spans="40:42" x14ac:dyDescent="0.25">
      <c r="AN355" s="218" t="s">
        <v>474</v>
      </c>
      <c r="AO355" s="218" t="s">
        <v>470</v>
      </c>
      <c r="AP355" s="17" t="s">
        <v>33</v>
      </c>
    </row>
    <row r="356" spans="40:42" x14ac:dyDescent="0.25">
      <c r="AN356" s="218" t="s">
        <v>1234</v>
      </c>
      <c r="AO356" s="218" t="s">
        <v>470</v>
      </c>
      <c r="AP356" s="17" t="s">
        <v>33</v>
      </c>
    </row>
    <row r="357" spans="40:42" x14ac:dyDescent="0.25">
      <c r="AN357" s="218" t="s">
        <v>475</v>
      </c>
      <c r="AO357" s="218" t="s">
        <v>470</v>
      </c>
      <c r="AP357" s="17" t="s">
        <v>33</v>
      </c>
    </row>
    <row r="358" spans="40:42" x14ac:dyDescent="0.25">
      <c r="AN358" s="218" t="s">
        <v>476</v>
      </c>
      <c r="AO358" s="218" t="s">
        <v>470</v>
      </c>
      <c r="AP358" s="17" t="s">
        <v>33</v>
      </c>
    </row>
    <row r="359" spans="40:42" x14ac:dyDescent="0.25">
      <c r="AN359" s="218" t="s">
        <v>477</v>
      </c>
      <c r="AO359" s="218" t="s">
        <v>470</v>
      </c>
      <c r="AP359" s="17" t="s">
        <v>19</v>
      </c>
    </row>
    <row r="360" spans="40:42" x14ac:dyDescent="0.25">
      <c r="AN360" s="218" t="s">
        <v>478</v>
      </c>
      <c r="AO360" s="218" t="s">
        <v>470</v>
      </c>
      <c r="AP360" s="17" t="s">
        <v>33</v>
      </c>
    </row>
    <row r="361" spans="40:42" x14ac:dyDescent="0.25">
      <c r="AN361" s="218" t="s">
        <v>479</v>
      </c>
      <c r="AO361" s="218" t="s">
        <v>470</v>
      </c>
      <c r="AP361" s="17" t="s">
        <v>33</v>
      </c>
    </row>
    <row r="362" spans="40:42" x14ac:dyDescent="0.25">
      <c r="AN362" s="218" t="s">
        <v>480</v>
      </c>
      <c r="AO362" s="218" t="s">
        <v>470</v>
      </c>
      <c r="AP362" s="218" t="s">
        <v>33</v>
      </c>
    </row>
    <row r="363" spans="40:42" x14ac:dyDescent="0.25">
      <c r="AN363" s="218" t="s">
        <v>481</v>
      </c>
      <c r="AO363" s="218" t="s">
        <v>470</v>
      </c>
      <c r="AP363" s="17" t="s">
        <v>33</v>
      </c>
    </row>
    <row r="364" spans="40:42" x14ac:dyDescent="0.25">
      <c r="AN364" s="218" t="s">
        <v>482</v>
      </c>
      <c r="AO364" s="218" t="s">
        <v>470</v>
      </c>
      <c r="AP364" s="17" t="s">
        <v>33</v>
      </c>
    </row>
    <row r="365" spans="40:42" x14ac:dyDescent="0.25">
      <c r="AN365" s="218" t="s">
        <v>483</v>
      </c>
      <c r="AO365" s="218" t="s">
        <v>470</v>
      </c>
      <c r="AP365" s="17" t="s">
        <v>33</v>
      </c>
    </row>
    <row r="366" spans="40:42" x14ac:dyDescent="0.25">
      <c r="AN366" s="218" t="s">
        <v>484</v>
      </c>
      <c r="AO366" s="218" t="s">
        <v>470</v>
      </c>
      <c r="AP366" s="17" t="s">
        <v>33</v>
      </c>
    </row>
    <row r="367" spans="40:42" x14ac:dyDescent="0.25">
      <c r="AN367" s="218" t="s">
        <v>485</v>
      </c>
      <c r="AO367" s="218" t="s">
        <v>470</v>
      </c>
      <c r="AP367" s="17" t="s">
        <v>33</v>
      </c>
    </row>
    <row r="368" spans="40:42" x14ac:dyDescent="0.25">
      <c r="AN368" s="218" t="s">
        <v>486</v>
      </c>
      <c r="AO368" s="218" t="s">
        <v>470</v>
      </c>
      <c r="AP368" s="17" t="s">
        <v>33</v>
      </c>
    </row>
    <row r="369" spans="40:42" x14ac:dyDescent="0.25">
      <c r="AN369" s="218" t="s">
        <v>487</v>
      </c>
      <c r="AO369" s="218" t="s">
        <v>470</v>
      </c>
      <c r="AP369" s="17" t="s">
        <v>33</v>
      </c>
    </row>
    <row r="370" spans="40:42" x14ac:dyDescent="0.25">
      <c r="AN370" s="218" t="s">
        <v>488</v>
      </c>
      <c r="AO370" s="218" t="s">
        <v>470</v>
      </c>
      <c r="AP370" s="17" t="s">
        <v>33</v>
      </c>
    </row>
    <row r="371" spans="40:42" x14ac:dyDescent="0.25">
      <c r="AN371" s="218" t="s">
        <v>489</v>
      </c>
      <c r="AO371" s="218" t="s">
        <v>470</v>
      </c>
      <c r="AP371" s="17" t="s">
        <v>33</v>
      </c>
    </row>
    <row r="372" spans="40:42" x14ac:dyDescent="0.25">
      <c r="AN372" s="218" t="s">
        <v>490</v>
      </c>
      <c r="AO372" s="218" t="s">
        <v>470</v>
      </c>
      <c r="AP372" s="17" t="s">
        <v>33</v>
      </c>
    </row>
    <row r="373" spans="40:42" x14ac:dyDescent="0.25">
      <c r="AN373" s="218" t="s">
        <v>491</v>
      </c>
      <c r="AO373" s="218" t="s">
        <v>470</v>
      </c>
      <c r="AP373" s="218" t="s">
        <v>33</v>
      </c>
    </row>
    <row r="374" spans="40:42" x14ac:dyDescent="0.25">
      <c r="AN374" s="218" t="s">
        <v>492</v>
      </c>
      <c r="AO374" s="218" t="s">
        <v>470</v>
      </c>
      <c r="AP374" s="17" t="s">
        <v>33</v>
      </c>
    </row>
    <row r="375" spans="40:42" x14ac:dyDescent="0.25">
      <c r="AN375" s="218" t="s">
        <v>493</v>
      </c>
      <c r="AO375" s="218" t="s">
        <v>470</v>
      </c>
      <c r="AP375" s="17" t="s">
        <v>33</v>
      </c>
    </row>
    <row r="376" spans="40:42" x14ac:dyDescent="0.25">
      <c r="AN376" s="218" t="s">
        <v>494</v>
      </c>
      <c r="AO376" s="218" t="s">
        <v>470</v>
      </c>
      <c r="AP376" s="17" t="s">
        <v>33</v>
      </c>
    </row>
    <row r="377" spans="40:42" x14ac:dyDescent="0.25">
      <c r="AN377" s="218" t="s">
        <v>495</v>
      </c>
      <c r="AO377" s="218" t="s">
        <v>470</v>
      </c>
      <c r="AP377" s="218" t="s">
        <v>33</v>
      </c>
    </row>
    <row r="378" spans="40:42" x14ac:dyDescent="0.25">
      <c r="AN378" s="218" t="s">
        <v>496</v>
      </c>
      <c r="AO378" s="218" t="s">
        <v>470</v>
      </c>
      <c r="AP378" s="17" t="s">
        <v>33</v>
      </c>
    </row>
    <row r="379" spans="40:42" x14ac:dyDescent="0.25">
      <c r="AN379" s="218" t="s">
        <v>497</v>
      </c>
      <c r="AO379" s="218" t="s">
        <v>470</v>
      </c>
      <c r="AP379" s="17" t="s">
        <v>33</v>
      </c>
    </row>
    <row r="380" spans="40:42" x14ac:dyDescent="0.25">
      <c r="AN380" s="218" t="s">
        <v>498</v>
      </c>
      <c r="AO380" s="218" t="s">
        <v>470</v>
      </c>
      <c r="AP380" s="17" t="s">
        <v>33</v>
      </c>
    </row>
    <row r="381" spans="40:42" x14ac:dyDescent="0.25">
      <c r="AN381" s="218" t="s">
        <v>499</v>
      </c>
      <c r="AO381" s="218" t="s">
        <v>470</v>
      </c>
      <c r="AP381" s="17" t="s">
        <v>33</v>
      </c>
    </row>
    <row r="382" spans="40:42" x14ac:dyDescent="0.25">
      <c r="AN382" s="218" t="s">
        <v>500</v>
      </c>
      <c r="AO382" s="218" t="s">
        <v>470</v>
      </c>
      <c r="AP382" s="17" t="s">
        <v>33</v>
      </c>
    </row>
    <row r="383" spans="40:42" x14ac:dyDescent="0.25">
      <c r="AN383" s="218" t="s">
        <v>501</v>
      </c>
      <c r="AO383" s="218" t="s">
        <v>470</v>
      </c>
      <c r="AP383" s="218" t="s">
        <v>33</v>
      </c>
    </row>
    <row r="384" spans="40:42" x14ac:dyDescent="0.25">
      <c r="AN384" s="218" t="s">
        <v>502</v>
      </c>
      <c r="AO384" s="218" t="s">
        <v>470</v>
      </c>
      <c r="AP384" s="17" t="s">
        <v>33</v>
      </c>
    </row>
    <row r="385" spans="40:42" x14ac:dyDescent="0.25">
      <c r="AN385" s="218" t="s">
        <v>503</v>
      </c>
      <c r="AO385" s="218" t="s">
        <v>470</v>
      </c>
      <c r="AP385" s="17" t="s">
        <v>33</v>
      </c>
    </row>
    <row r="386" spans="40:42" x14ac:dyDescent="0.25">
      <c r="AN386" s="218" t="s">
        <v>504</v>
      </c>
      <c r="AO386" s="218" t="s">
        <v>470</v>
      </c>
      <c r="AP386" s="17" t="s">
        <v>33</v>
      </c>
    </row>
    <row r="387" spans="40:42" x14ac:dyDescent="0.25">
      <c r="AN387" s="218" t="s">
        <v>505</v>
      </c>
      <c r="AO387" s="218" t="s">
        <v>470</v>
      </c>
      <c r="AP387" s="218" t="s">
        <v>33</v>
      </c>
    </row>
    <row r="388" spans="40:42" x14ac:dyDescent="0.25">
      <c r="AN388" s="218" t="s">
        <v>506</v>
      </c>
      <c r="AO388" s="218" t="s">
        <v>470</v>
      </c>
      <c r="AP388" s="218" t="s">
        <v>33</v>
      </c>
    </row>
    <row r="389" spans="40:42" x14ac:dyDescent="0.25">
      <c r="AN389" s="218" t="s">
        <v>507</v>
      </c>
      <c r="AO389" s="218" t="s">
        <v>470</v>
      </c>
      <c r="AP389" s="17" t="s">
        <v>33</v>
      </c>
    </row>
    <row r="390" spans="40:42" x14ac:dyDescent="0.25">
      <c r="AN390" s="218" t="s">
        <v>508</v>
      </c>
      <c r="AO390" s="218" t="s">
        <v>470</v>
      </c>
      <c r="AP390" s="17" t="s">
        <v>33</v>
      </c>
    </row>
    <row r="391" spans="40:42" x14ac:dyDescent="0.25">
      <c r="AN391" s="218" t="s">
        <v>509</v>
      </c>
      <c r="AO391" s="218" t="s">
        <v>470</v>
      </c>
      <c r="AP391" s="17" t="s">
        <v>33</v>
      </c>
    </row>
    <row r="392" spans="40:42" x14ac:dyDescent="0.25">
      <c r="AN392" s="218" t="s">
        <v>510</v>
      </c>
      <c r="AO392" s="218" t="s">
        <v>470</v>
      </c>
      <c r="AP392" s="17" t="s">
        <v>33</v>
      </c>
    </row>
    <row r="393" spans="40:42" x14ac:dyDescent="0.25">
      <c r="AN393" s="218" t="s">
        <v>511</v>
      </c>
      <c r="AO393" s="218" t="s">
        <v>470</v>
      </c>
      <c r="AP393" s="17" t="s">
        <v>33</v>
      </c>
    </row>
    <row r="394" spans="40:42" x14ac:dyDescent="0.25">
      <c r="AN394" s="218" t="s">
        <v>512</v>
      </c>
      <c r="AO394" s="218" t="s">
        <v>470</v>
      </c>
      <c r="AP394" s="17" t="s">
        <v>33</v>
      </c>
    </row>
    <row r="395" spans="40:42" x14ac:dyDescent="0.25">
      <c r="AN395" s="218" t="s">
        <v>1216</v>
      </c>
      <c r="AO395" s="218" t="s">
        <v>470</v>
      </c>
      <c r="AP395" s="17" t="s">
        <v>33</v>
      </c>
    </row>
    <row r="396" spans="40:42" x14ac:dyDescent="0.25">
      <c r="AN396" s="218" t="s">
        <v>513</v>
      </c>
      <c r="AO396" s="218" t="s">
        <v>470</v>
      </c>
      <c r="AP396" s="218" t="s">
        <v>33</v>
      </c>
    </row>
    <row r="397" spans="40:42" x14ac:dyDescent="0.25">
      <c r="AN397" s="218" t="s">
        <v>514</v>
      </c>
      <c r="AO397" s="218" t="s">
        <v>470</v>
      </c>
      <c r="AP397" s="17" t="s">
        <v>33</v>
      </c>
    </row>
    <row r="398" spans="40:42" x14ac:dyDescent="0.25">
      <c r="AN398" s="218" t="s">
        <v>515</v>
      </c>
      <c r="AO398" s="218" t="s">
        <v>470</v>
      </c>
      <c r="AP398" s="17" t="s">
        <v>33</v>
      </c>
    </row>
    <row r="399" spans="40:42" x14ac:dyDescent="0.25">
      <c r="AN399" s="218" t="s">
        <v>516</v>
      </c>
      <c r="AO399" s="218" t="s">
        <v>470</v>
      </c>
      <c r="AP399" s="17" t="s">
        <v>33</v>
      </c>
    </row>
    <row r="400" spans="40:42" x14ac:dyDescent="0.25">
      <c r="AN400" s="24" t="s">
        <v>517</v>
      </c>
      <c r="AO400" s="17" t="s">
        <v>470</v>
      </c>
      <c r="AP400" s="17" t="s">
        <v>33</v>
      </c>
    </row>
    <row r="401" spans="40:42" x14ac:dyDescent="0.25">
      <c r="AN401" s="24" t="s">
        <v>518</v>
      </c>
      <c r="AO401" s="218" t="s">
        <v>470</v>
      </c>
      <c r="AP401" s="17" t="s">
        <v>33</v>
      </c>
    </row>
    <row r="402" spans="40:42" x14ac:dyDescent="0.25">
      <c r="AN402" s="24" t="s">
        <v>519</v>
      </c>
      <c r="AO402" s="218" t="s">
        <v>470</v>
      </c>
      <c r="AP402" s="17" t="s">
        <v>33</v>
      </c>
    </row>
    <row r="403" spans="40:42" x14ac:dyDescent="0.25">
      <c r="AN403" s="24" t="s">
        <v>520</v>
      </c>
      <c r="AO403" s="218" t="s">
        <v>470</v>
      </c>
      <c r="AP403" s="17" t="s">
        <v>33</v>
      </c>
    </row>
    <row r="404" spans="40:42" x14ac:dyDescent="0.25">
      <c r="AN404" s="24" t="s">
        <v>521</v>
      </c>
      <c r="AO404" s="218" t="s">
        <v>470</v>
      </c>
      <c r="AP404" s="17" t="s">
        <v>33</v>
      </c>
    </row>
    <row r="405" spans="40:42" x14ac:dyDescent="0.25">
      <c r="AN405" s="24" t="s">
        <v>522</v>
      </c>
      <c r="AO405" s="218" t="s">
        <v>470</v>
      </c>
      <c r="AP405" s="17" t="s">
        <v>33</v>
      </c>
    </row>
    <row r="406" spans="40:42" x14ac:dyDescent="0.25">
      <c r="AN406" s="24" t="s">
        <v>523</v>
      </c>
      <c r="AO406" s="218" t="s">
        <v>470</v>
      </c>
      <c r="AP406" s="17" t="s">
        <v>33</v>
      </c>
    </row>
    <row r="407" spans="40:42" x14ac:dyDescent="0.25">
      <c r="AN407" s="24" t="s">
        <v>524</v>
      </c>
      <c r="AO407" s="218" t="s">
        <v>470</v>
      </c>
      <c r="AP407" s="17" t="s">
        <v>33</v>
      </c>
    </row>
    <row r="408" spans="40:42" x14ac:dyDescent="0.25">
      <c r="AN408" s="24" t="s">
        <v>525</v>
      </c>
      <c r="AO408" s="218" t="s">
        <v>470</v>
      </c>
      <c r="AP408" s="17" t="s">
        <v>33</v>
      </c>
    </row>
    <row r="409" spans="40:42" x14ac:dyDescent="0.25">
      <c r="AN409" s="24" t="s">
        <v>526</v>
      </c>
      <c r="AO409" s="218" t="s">
        <v>470</v>
      </c>
      <c r="AP409" s="17" t="s">
        <v>33</v>
      </c>
    </row>
    <row r="410" spans="40:42" x14ac:dyDescent="0.25">
      <c r="AN410" s="24" t="s">
        <v>527</v>
      </c>
      <c r="AO410" s="218" t="s">
        <v>470</v>
      </c>
      <c r="AP410" s="218" t="s">
        <v>33</v>
      </c>
    </row>
    <row r="411" spans="40:42" x14ac:dyDescent="0.25">
      <c r="AN411" s="24" t="s">
        <v>528</v>
      </c>
      <c r="AO411" s="218" t="s">
        <v>470</v>
      </c>
      <c r="AP411" s="17" t="s">
        <v>33</v>
      </c>
    </row>
    <row r="412" spans="40:42" x14ac:dyDescent="0.25">
      <c r="AN412" s="24" t="s">
        <v>529</v>
      </c>
      <c r="AO412" s="218" t="s">
        <v>530</v>
      </c>
      <c r="AP412" s="17" t="s">
        <v>33</v>
      </c>
    </row>
    <row r="413" spans="40:42" x14ac:dyDescent="0.25">
      <c r="AN413" s="24" t="s">
        <v>531</v>
      </c>
      <c r="AO413" s="218" t="s">
        <v>530</v>
      </c>
      <c r="AP413" s="17" t="s">
        <v>33</v>
      </c>
    </row>
    <row r="414" spans="40:42" x14ac:dyDescent="0.25">
      <c r="AN414" s="24" t="s">
        <v>532</v>
      </c>
      <c r="AO414" s="218" t="s">
        <v>530</v>
      </c>
      <c r="AP414" s="17" t="s">
        <v>33</v>
      </c>
    </row>
    <row r="415" spans="40:42" x14ac:dyDescent="0.25">
      <c r="AN415" s="24" t="s">
        <v>533</v>
      </c>
      <c r="AO415" s="218" t="s">
        <v>530</v>
      </c>
      <c r="AP415" s="17" t="s">
        <v>33</v>
      </c>
    </row>
    <row r="416" spans="40:42" x14ac:dyDescent="0.25">
      <c r="AN416" s="24" t="s">
        <v>534</v>
      </c>
      <c r="AO416" s="218" t="s">
        <v>530</v>
      </c>
      <c r="AP416" s="17" t="s">
        <v>33</v>
      </c>
    </row>
    <row r="417" spans="40:42" x14ac:dyDescent="0.25">
      <c r="AN417" s="24" t="s">
        <v>535</v>
      </c>
      <c r="AO417" s="219" t="s">
        <v>530</v>
      </c>
      <c r="AP417" s="17" t="s">
        <v>33</v>
      </c>
    </row>
    <row r="418" spans="40:42" x14ac:dyDescent="0.25">
      <c r="AN418" s="24" t="s">
        <v>536</v>
      </c>
      <c r="AO418" s="218" t="s">
        <v>530</v>
      </c>
      <c r="AP418" s="17" t="s">
        <v>33</v>
      </c>
    </row>
    <row r="419" spans="40:42" x14ac:dyDescent="0.25">
      <c r="AN419" s="24" t="s">
        <v>537</v>
      </c>
      <c r="AO419" s="218" t="s">
        <v>530</v>
      </c>
      <c r="AP419" s="17" t="s">
        <v>33</v>
      </c>
    </row>
    <row r="420" spans="40:42" x14ac:dyDescent="0.25">
      <c r="AN420" s="24" t="s">
        <v>538</v>
      </c>
      <c r="AO420" s="218" t="s">
        <v>530</v>
      </c>
      <c r="AP420" s="17" t="s">
        <v>33</v>
      </c>
    </row>
    <row r="421" spans="40:42" x14ac:dyDescent="0.25">
      <c r="AN421" s="218" t="s">
        <v>539</v>
      </c>
      <c r="AO421" s="218" t="s">
        <v>530</v>
      </c>
      <c r="AP421" s="17" t="s">
        <v>33</v>
      </c>
    </row>
    <row r="422" spans="40:42" x14ac:dyDescent="0.25">
      <c r="AN422" s="24" t="s">
        <v>540</v>
      </c>
      <c r="AO422" s="218" t="s">
        <v>530</v>
      </c>
      <c r="AP422" s="17" t="s">
        <v>33</v>
      </c>
    </row>
    <row r="423" spans="40:42" x14ac:dyDescent="0.25">
      <c r="AN423" s="24" t="s">
        <v>541</v>
      </c>
      <c r="AO423" s="218" t="s">
        <v>530</v>
      </c>
      <c r="AP423" s="17" t="s">
        <v>33</v>
      </c>
    </row>
    <row r="424" spans="40:42" x14ac:dyDescent="0.25">
      <c r="AN424" s="24" t="s">
        <v>542</v>
      </c>
      <c r="AO424" s="218" t="s">
        <v>530</v>
      </c>
      <c r="AP424" s="17" t="s">
        <v>33</v>
      </c>
    </row>
    <row r="425" spans="40:42" x14ac:dyDescent="0.25">
      <c r="AN425" s="24" t="s">
        <v>543</v>
      </c>
      <c r="AO425" s="218" t="s">
        <v>530</v>
      </c>
      <c r="AP425" s="17" t="s">
        <v>33</v>
      </c>
    </row>
    <row r="426" spans="40:42" x14ac:dyDescent="0.25">
      <c r="AN426" s="24" t="s">
        <v>544</v>
      </c>
      <c r="AO426" s="218" t="s">
        <v>530</v>
      </c>
      <c r="AP426" s="17" t="s">
        <v>33</v>
      </c>
    </row>
    <row r="427" spans="40:42" x14ac:dyDescent="0.25">
      <c r="AN427" s="24" t="s">
        <v>545</v>
      </c>
      <c r="AO427" s="218" t="s">
        <v>530</v>
      </c>
      <c r="AP427" s="17" t="s">
        <v>33</v>
      </c>
    </row>
    <row r="428" spans="40:42" x14ac:dyDescent="0.25">
      <c r="AN428" s="24" t="s">
        <v>546</v>
      </c>
      <c r="AO428" s="218" t="s">
        <v>530</v>
      </c>
      <c r="AP428" s="17" t="s">
        <v>33</v>
      </c>
    </row>
    <row r="429" spans="40:42" x14ac:dyDescent="0.25">
      <c r="AN429" s="24" t="s">
        <v>547</v>
      </c>
      <c r="AO429" s="218" t="s">
        <v>530</v>
      </c>
      <c r="AP429" s="17" t="s">
        <v>33</v>
      </c>
    </row>
    <row r="430" spans="40:42" x14ac:dyDescent="0.25">
      <c r="AN430" s="24" t="s">
        <v>548</v>
      </c>
      <c r="AO430" s="218" t="s">
        <v>530</v>
      </c>
      <c r="AP430" s="17" t="s">
        <v>33</v>
      </c>
    </row>
    <row r="431" spans="40:42" x14ac:dyDescent="0.25">
      <c r="AN431" s="24" t="s">
        <v>549</v>
      </c>
      <c r="AO431" s="218" t="s">
        <v>530</v>
      </c>
      <c r="AP431" s="17" t="s">
        <v>33</v>
      </c>
    </row>
    <row r="432" spans="40:42" x14ac:dyDescent="0.25">
      <c r="AN432" s="24" t="s">
        <v>550</v>
      </c>
      <c r="AO432" s="218" t="s">
        <v>530</v>
      </c>
      <c r="AP432" s="17" t="s">
        <v>33</v>
      </c>
    </row>
    <row r="433" spans="40:42" x14ac:dyDescent="0.25">
      <c r="AN433" s="218" t="s">
        <v>551</v>
      </c>
      <c r="AO433" s="218" t="s">
        <v>530</v>
      </c>
      <c r="AP433" s="17" t="s">
        <v>33</v>
      </c>
    </row>
    <row r="434" spans="40:42" x14ac:dyDescent="0.25">
      <c r="AN434" s="24" t="s">
        <v>552</v>
      </c>
      <c r="AO434" s="218" t="s">
        <v>530</v>
      </c>
      <c r="AP434" s="17" t="s">
        <v>33</v>
      </c>
    </row>
    <row r="435" spans="40:42" x14ac:dyDescent="0.25">
      <c r="AN435" s="24" t="s">
        <v>553</v>
      </c>
      <c r="AO435" s="218" t="s">
        <v>530</v>
      </c>
      <c r="AP435" s="17" t="s">
        <v>33</v>
      </c>
    </row>
    <row r="436" spans="40:42" x14ac:dyDescent="0.25">
      <c r="AN436" s="24" t="s">
        <v>554</v>
      </c>
      <c r="AO436" s="218" t="s">
        <v>530</v>
      </c>
      <c r="AP436" s="17" t="s">
        <v>33</v>
      </c>
    </row>
    <row r="437" spans="40:42" x14ac:dyDescent="0.25">
      <c r="AN437" s="218" t="s">
        <v>555</v>
      </c>
      <c r="AO437" s="218" t="s">
        <v>530</v>
      </c>
      <c r="AP437" s="17" t="s">
        <v>33</v>
      </c>
    </row>
    <row r="438" spans="40:42" x14ac:dyDescent="0.25">
      <c r="AN438" s="218" t="s">
        <v>556</v>
      </c>
      <c r="AO438" s="218" t="s">
        <v>530</v>
      </c>
      <c r="AP438" s="17" t="s">
        <v>33</v>
      </c>
    </row>
    <row r="439" spans="40:42" x14ac:dyDescent="0.25">
      <c r="AN439" s="218" t="s">
        <v>557</v>
      </c>
      <c r="AO439" s="218" t="s">
        <v>530</v>
      </c>
      <c r="AP439" s="17" t="s">
        <v>33</v>
      </c>
    </row>
    <row r="440" spans="40:42" x14ac:dyDescent="0.25">
      <c r="AN440" s="218" t="s">
        <v>558</v>
      </c>
      <c r="AO440" s="218" t="s">
        <v>530</v>
      </c>
      <c r="AP440" s="17" t="s">
        <v>33</v>
      </c>
    </row>
    <row r="441" spans="40:42" x14ac:dyDescent="0.25">
      <c r="AN441" s="218" t="s">
        <v>559</v>
      </c>
      <c r="AO441" s="218" t="s">
        <v>530</v>
      </c>
      <c r="AP441" s="218" t="s">
        <v>33</v>
      </c>
    </row>
    <row r="442" spans="40:42" x14ac:dyDescent="0.25">
      <c r="AN442" s="218" t="s">
        <v>560</v>
      </c>
      <c r="AO442" s="218" t="s">
        <v>530</v>
      </c>
      <c r="AP442" s="17" t="s">
        <v>33</v>
      </c>
    </row>
    <row r="443" spans="40:42" x14ac:dyDescent="0.25">
      <c r="AN443" s="218" t="s">
        <v>561</v>
      </c>
      <c r="AO443" s="218" t="s">
        <v>530</v>
      </c>
      <c r="AP443" s="17" t="s">
        <v>33</v>
      </c>
    </row>
    <row r="444" spans="40:42" x14ac:dyDescent="0.25">
      <c r="AN444" s="218" t="s">
        <v>562</v>
      </c>
      <c r="AO444" s="218" t="s">
        <v>530</v>
      </c>
      <c r="AP444" s="17" t="s">
        <v>33</v>
      </c>
    </row>
    <row r="445" spans="40:42" x14ac:dyDescent="0.25">
      <c r="AN445" s="218" t="s">
        <v>563</v>
      </c>
      <c r="AO445" s="218" t="s">
        <v>530</v>
      </c>
      <c r="AP445" s="17" t="s">
        <v>33</v>
      </c>
    </row>
    <row r="446" spans="40:42" x14ac:dyDescent="0.25">
      <c r="AN446" s="218" t="s">
        <v>1216</v>
      </c>
      <c r="AO446" s="218" t="s">
        <v>530</v>
      </c>
      <c r="AP446" s="17" t="s">
        <v>33</v>
      </c>
    </row>
    <row r="447" spans="40:42" x14ac:dyDescent="0.25">
      <c r="AN447" s="218" t="s">
        <v>564</v>
      </c>
      <c r="AO447" s="218" t="s">
        <v>530</v>
      </c>
      <c r="AP447" s="17" t="s">
        <v>33</v>
      </c>
    </row>
    <row r="448" spans="40:42" x14ac:dyDescent="0.25">
      <c r="AN448" s="218" t="s">
        <v>564</v>
      </c>
      <c r="AO448" s="218" t="s">
        <v>530</v>
      </c>
      <c r="AP448" s="17" t="s">
        <v>33</v>
      </c>
    </row>
    <row r="449" spans="40:42" x14ac:dyDescent="0.25">
      <c r="AN449" s="218" t="s">
        <v>565</v>
      </c>
      <c r="AO449" s="218" t="s">
        <v>530</v>
      </c>
      <c r="AP449" s="17" t="s">
        <v>33</v>
      </c>
    </row>
    <row r="450" spans="40:42" x14ac:dyDescent="0.25">
      <c r="AN450" s="218" t="s">
        <v>566</v>
      </c>
      <c r="AO450" s="218" t="s">
        <v>530</v>
      </c>
      <c r="AP450" s="17" t="s">
        <v>33</v>
      </c>
    </row>
    <row r="451" spans="40:42" x14ac:dyDescent="0.25">
      <c r="AN451" s="218" t="s">
        <v>567</v>
      </c>
      <c r="AO451" s="218" t="s">
        <v>530</v>
      </c>
      <c r="AP451" s="17" t="s">
        <v>33</v>
      </c>
    </row>
    <row r="452" spans="40:42" x14ac:dyDescent="0.25">
      <c r="AN452" s="218" t="s">
        <v>568</v>
      </c>
      <c r="AO452" s="218" t="s">
        <v>530</v>
      </c>
      <c r="AP452" s="17" t="s">
        <v>33</v>
      </c>
    </row>
    <row r="453" spans="40:42" x14ac:dyDescent="0.25">
      <c r="AN453" s="218" t="s">
        <v>569</v>
      </c>
      <c r="AO453" s="218" t="s">
        <v>530</v>
      </c>
      <c r="AP453" s="17" t="s">
        <v>33</v>
      </c>
    </row>
    <row r="454" spans="40:42" x14ac:dyDescent="0.25">
      <c r="AN454" s="218" t="s">
        <v>570</v>
      </c>
      <c r="AO454" s="218" t="s">
        <v>530</v>
      </c>
      <c r="AP454" s="17" t="s">
        <v>33</v>
      </c>
    </row>
    <row r="455" spans="40:42" x14ac:dyDescent="0.25">
      <c r="AN455" s="218" t="s">
        <v>571</v>
      </c>
      <c r="AO455" s="218" t="s">
        <v>530</v>
      </c>
      <c r="AP455" s="17" t="s">
        <v>33</v>
      </c>
    </row>
    <row r="456" spans="40:42" x14ac:dyDescent="0.25">
      <c r="AN456" s="218" t="s">
        <v>572</v>
      </c>
      <c r="AO456" s="218" t="s">
        <v>530</v>
      </c>
      <c r="AP456" s="17" t="s">
        <v>33</v>
      </c>
    </row>
    <row r="457" spans="40:42" x14ac:dyDescent="0.25">
      <c r="AN457" s="218" t="s">
        <v>573</v>
      </c>
      <c r="AO457" s="218" t="s">
        <v>530</v>
      </c>
      <c r="AP457" s="17" t="s">
        <v>33</v>
      </c>
    </row>
    <row r="458" spans="40:42" x14ac:dyDescent="0.25">
      <c r="AN458" s="218" t="s">
        <v>574</v>
      </c>
      <c r="AO458" s="218" t="s">
        <v>530</v>
      </c>
      <c r="AP458" s="17" t="s">
        <v>33</v>
      </c>
    </row>
    <row r="459" spans="40:42" x14ac:dyDescent="0.25">
      <c r="AN459" s="218" t="s">
        <v>575</v>
      </c>
      <c r="AO459" s="218" t="s">
        <v>530</v>
      </c>
      <c r="AP459" s="17" t="s">
        <v>33</v>
      </c>
    </row>
    <row r="460" spans="40:42" x14ac:dyDescent="0.25">
      <c r="AN460" s="218" t="s">
        <v>576</v>
      </c>
      <c r="AO460" s="218" t="s">
        <v>530</v>
      </c>
      <c r="AP460" s="17" t="s">
        <v>33</v>
      </c>
    </row>
    <row r="461" spans="40:42" x14ac:dyDescent="0.25">
      <c r="AN461" s="218" t="s">
        <v>577</v>
      </c>
      <c r="AO461" s="218" t="s">
        <v>530</v>
      </c>
      <c r="AP461" s="17" t="s">
        <v>33</v>
      </c>
    </row>
    <row r="462" spans="40:42" x14ac:dyDescent="0.25">
      <c r="AN462" s="218" t="s">
        <v>578</v>
      </c>
      <c r="AO462" s="218" t="s">
        <v>530</v>
      </c>
      <c r="AP462" s="17" t="s">
        <v>33</v>
      </c>
    </row>
    <row r="463" spans="40:42" x14ac:dyDescent="0.25">
      <c r="AN463" s="218" t="s">
        <v>579</v>
      </c>
      <c r="AO463" s="218" t="s">
        <v>530</v>
      </c>
      <c r="AP463" s="17" t="s">
        <v>33</v>
      </c>
    </row>
    <row r="464" spans="40:42" x14ac:dyDescent="0.25">
      <c r="AN464" s="218" t="s">
        <v>580</v>
      </c>
      <c r="AO464" s="218" t="s">
        <v>530</v>
      </c>
      <c r="AP464" s="17" t="s">
        <v>33</v>
      </c>
    </row>
    <row r="465" spans="40:42" x14ac:dyDescent="0.25">
      <c r="AN465" s="218" t="s">
        <v>581</v>
      </c>
      <c r="AO465" s="218" t="s">
        <v>530</v>
      </c>
      <c r="AP465" s="17" t="s">
        <v>33</v>
      </c>
    </row>
    <row r="466" spans="40:42" x14ac:dyDescent="0.25">
      <c r="AN466" s="218" t="s">
        <v>582</v>
      </c>
      <c r="AO466" s="218" t="s">
        <v>530</v>
      </c>
      <c r="AP466" s="17" t="s">
        <v>33</v>
      </c>
    </row>
    <row r="467" spans="40:42" x14ac:dyDescent="0.25">
      <c r="AN467" s="218" t="s">
        <v>584</v>
      </c>
      <c r="AO467" s="218" t="s">
        <v>530</v>
      </c>
      <c r="AP467" s="17" t="s">
        <v>33</v>
      </c>
    </row>
    <row r="468" spans="40:42" x14ac:dyDescent="0.25">
      <c r="AN468" s="218" t="s">
        <v>585</v>
      </c>
      <c r="AO468" s="218" t="s">
        <v>530</v>
      </c>
      <c r="AP468" s="218" t="s">
        <v>33</v>
      </c>
    </row>
    <row r="469" spans="40:42" x14ac:dyDescent="0.25">
      <c r="AN469" s="218" t="s">
        <v>586</v>
      </c>
      <c r="AO469" s="218" t="s">
        <v>530</v>
      </c>
      <c r="AP469" s="17" t="s">
        <v>33</v>
      </c>
    </row>
    <row r="470" spans="40:42" x14ac:dyDescent="0.25">
      <c r="AN470" s="218" t="s">
        <v>583</v>
      </c>
      <c r="AO470" s="218" t="s">
        <v>530</v>
      </c>
      <c r="AP470" s="17" t="s">
        <v>33</v>
      </c>
    </row>
    <row r="471" spans="40:42" x14ac:dyDescent="0.25">
      <c r="AN471" s="218" t="s">
        <v>587</v>
      </c>
      <c r="AO471" s="218" t="s">
        <v>530</v>
      </c>
      <c r="AP471" s="17" t="s">
        <v>33</v>
      </c>
    </row>
    <row r="472" spans="40:42" x14ac:dyDescent="0.25">
      <c r="AN472" s="218" t="s">
        <v>588</v>
      </c>
      <c r="AO472" s="218" t="s">
        <v>530</v>
      </c>
      <c r="AP472" s="17" t="s">
        <v>33</v>
      </c>
    </row>
    <row r="473" spans="40:42" x14ac:dyDescent="0.25">
      <c r="AN473" s="218" t="s">
        <v>589</v>
      </c>
      <c r="AO473" s="218" t="s">
        <v>530</v>
      </c>
      <c r="AP473" s="218" t="s">
        <v>33</v>
      </c>
    </row>
    <row r="474" spans="40:42" x14ac:dyDescent="0.25">
      <c r="AN474" s="218" t="s">
        <v>590</v>
      </c>
      <c r="AO474" s="218" t="s">
        <v>530</v>
      </c>
      <c r="AP474" s="218" t="s">
        <v>33</v>
      </c>
    </row>
    <row r="475" spans="40:42" x14ac:dyDescent="0.25">
      <c r="AN475" s="218" t="s">
        <v>591</v>
      </c>
      <c r="AO475" s="218" t="s">
        <v>530</v>
      </c>
      <c r="AP475" s="17" t="s">
        <v>33</v>
      </c>
    </row>
    <row r="476" spans="40:42" x14ac:dyDescent="0.25">
      <c r="AN476" s="218" t="s">
        <v>592</v>
      </c>
      <c r="AO476" s="218" t="s">
        <v>530</v>
      </c>
      <c r="AP476" s="17" t="s">
        <v>33</v>
      </c>
    </row>
    <row r="477" spans="40:42" x14ac:dyDescent="0.25">
      <c r="AN477" s="218" t="s">
        <v>593</v>
      </c>
      <c r="AO477" s="218" t="s">
        <v>530</v>
      </c>
      <c r="AP477" s="17" t="s">
        <v>33</v>
      </c>
    </row>
    <row r="478" spans="40:42" x14ac:dyDescent="0.25">
      <c r="AN478" s="218" t="s">
        <v>594</v>
      </c>
      <c r="AO478" s="218" t="s">
        <v>530</v>
      </c>
      <c r="AP478" s="17" t="s">
        <v>33</v>
      </c>
    </row>
    <row r="479" spans="40:42" x14ac:dyDescent="0.25">
      <c r="AN479" s="218" t="s">
        <v>595</v>
      </c>
      <c r="AO479" s="218" t="s">
        <v>530</v>
      </c>
      <c r="AP479" s="17" t="s">
        <v>33</v>
      </c>
    </row>
    <row r="480" spans="40:42" x14ac:dyDescent="0.25">
      <c r="AN480" s="218" t="s">
        <v>596</v>
      </c>
      <c r="AO480" s="218" t="s">
        <v>530</v>
      </c>
      <c r="AP480" s="17" t="s">
        <v>33</v>
      </c>
    </row>
    <row r="481" spans="40:42" x14ac:dyDescent="0.25">
      <c r="AN481" s="218" t="s">
        <v>597</v>
      </c>
      <c r="AO481" s="218" t="s">
        <v>598</v>
      </c>
      <c r="AP481" s="17" t="s">
        <v>33</v>
      </c>
    </row>
    <row r="482" spans="40:42" x14ac:dyDescent="0.25">
      <c r="AN482" s="218" t="s">
        <v>1216</v>
      </c>
      <c r="AO482" s="218" t="s">
        <v>598</v>
      </c>
      <c r="AP482" s="17" t="s">
        <v>33</v>
      </c>
    </row>
    <row r="483" spans="40:42" x14ac:dyDescent="0.25">
      <c r="AN483" s="218" t="s">
        <v>599</v>
      </c>
      <c r="AO483" s="218" t="s">
        <v>1209</v>
      </c>
      <c r="AP483" s="17" t="s">
        <v>33</v>
      </c>
    </row>
    <row r="484" spans="40:42" x14ac:dyDescent="0.25">
      <c r="AN484" s="218" t="s">
        <v>600</v>
      </c>
      <c r="AO484" s="218" t="s">
        <v>1209</v>
      </c>
      <c r="AP484" s="17" t="s">
        <v>33</v>
      </c>
    </row>
    <row r="485" spans="40:42" x14ac:dyDescent="0.25">
      <c r="AN485" s="218" t="s">
        <v>601</v>
      </c>
      <c r="AO485" s="218" t="s">
        <v>1209</v>
      </c>
      <c r="AP485" s="17" t="s">
        <v>33</v>
      </c>
    </row>
    <row r="486" spans="40:42" x14ac:dyDescent="0.25">
      <c r="AN486" s="218" t="s">
        <v>602</v>
      </c>
      <c r="AO486" s="218" t="s">
        <v>1209</v>
      </c>
      <c r="AP486" s="17" t="s">
        <v>33</v>
      </c>
    </row>
    <row r="487" spans="40:42" x14ac:dyDescent="0.25">
      <c r="AN487" s="218" t="s">
        <v>603</v>
      </c>
      <c r="AO487" s="218" t="s">
        <v>1209</v>
      </c>
      <c r="AP487" s="17" t="s">
        <v>33</v>
      </c>
    </row>
    <row r="488" spans="40:42" x14ac:dyDescent="0.25">
      <c r="AN488" s="218" t="s">
        <v>604</v>
      </c>
      <c r="AO488" s="218" t="s">
        <v>1209</v>
      </c>
      <c r="AP488" s="17" t="s">
        <v>33</v>
      </c>
    </row>
    <row r="489" spans="40:42" x14ac:dyDescent="0.25">
      <c r="AN489" s="218" t="s">
        <v>1235</v>
      </c>
      <c r="AO489" s="218" t="s">
        <v>1209</v>
      </c>
      <c r="AP489" s="17" t="s">
        <v>33</v>
      </c>
    </row>
    <row r="490" spans="40:42" x14ac:dyDescent="0.25">
      <c r="AN490" s="218" t="s">
        <v>605</v>
      </c>
      <c r="AO490" s="218" t="s">
        <v>1209</v>
      </c>
      <c r="AP490" s="17" t="s">
        <v>33</v>
      </c>
    </row>
    <row r="491" spans="40:42" x14ac:dyDescent="0.25">
      <c r="AN491" s="218" t="s">
        <v>606</v>
      </c>
      <c r="AO491" s="218" t="s">
        <v>1209</v>
      </c>
      <c r="AP491" s="17" t="s">
        <v>33</v>
      </c>
    </row>
    <row r="492" spans="40:42" x14ac:dyDescent="0.25">
      <c r="AN492" s="218" t="s">
        <v>607</v>
      </c>
      <c r="AO492" s="218" t="s">
        <v>1209</v>
      </c>
      <c r="AP492" s="17" t="s">
        <v>33</v>
      </c>
    </row>
    <row r="493" spans="40:42" x14ac:dyDescent="0.25">
      <c r="AN493" s="218" t="s">
        <v>608</v>
      </c>
      <c r="AO493" s="218" t="s">
        <v>1209</v>
      </c>
      <c r="AP493" s="17" t="s">
        <v>33</v>
      </c>
    </row>
    <row r="494" spans="40:42" x14ac:dyDescent="0.25">
      <c r="AN494" s="218" t="s">
        <v>609</v>
      </c>
      <c r="AO494" s="218" t="s">
        <v>1209</v>
      </c>
      <c r="AP494" s="17" t="s">
        <v>33</v>
      </c>
    </row>
    <row r="495" spans="40:42" x14ac:dyDescent="0.25">
      <c r="AN495" s="218" t="s">
        <v>610</v>
      </c>
      <c r="AO495" s="218" t="s">
        <v>1209</v>
      </c>
      <c r="AP495" s="17" t="s">
        <v>33</v>
      </c>
    </row>
    <row r="496" spans="40:42" x14ac:dyDescent="0.25">
      <c r="AN496" s="218" t="s">
        <v>611</v>
      </c>
      <c r="AO496" s="218" t="s">
        <v>1209</v>
      </c>
      <c r="AP496" s="17" t="s">
        <v>33</v>
      </c>
    </row>
    <row r="497" spans="40:42" x14ac:dyDescent="0.25">
      <c r="AN497" s="218" t="s">
        <v>612</v>
      </c>
      <c r="AO497" s="218" t="s">
        <v>1209</v>
      </c>
      <c r="AP497" s="17" t="s">
        <v>33</v>
      </c>
    </row>
    <row r="498" spans="40:42" x14ac:dyDescent="0.25">
      <c r="AN498" s="218" t="s">
        <v>613</v>
      </c>
      <c r="AO498" s="218" t="s">
        <v>1209</v>
      </c>
      <c r="AP498" s="17" t="s">
        <v>33</v>
      </c>
    </row>
    <row r="499" spans="40:42" x14ac:dyDescent="0.25">
      <c r="AN499" s="218" t="s">
        <v>614</v>
      </c>
      <c r="AO499" s="218" t="s">
        <v>1209</v>
      </c>
      <c r="AP499" s="17" t="s">
        <v>33</v>
      </c>
    </row>
    <row r="500" spans="40:42" x14ac:dyDescent="0.25">
      <c r="AN500" s="218" t="s">
        <v>615</v>
      </c>
      <c r="AO500" s="218" t="s">
        <v>1209</v>
      </c>
      <c r="AP500" s="218" t="s">
        <v>33</v>
      </c>
    </row>
    <row r="501" spans="40:42" x14ac:dyDescent="0.25">
      <c r="AN501" s="218" t="s">
        <v>616</v>
      </c>
      <c r="AO501" s="218" t="s">
        <v>1209</v>
      </c>
      <c r="AP501" s="17" t="s">
        <v>33</v>
      </c>
    </row>
    <row r="502" spans="40:42" x14ac:dyDescent="0.25">
      <c r="AN502" s="218" t="s">
        <v>617</v>
      </c>
      <c r="AO502" s="218" t="s">
        <v>1209</v>
      </c>
      <c r="AP502" s="17" t="s">
        <v>33</v>
      </c>
    </row>
    <row r="503" spans="40:42" x14ac:dyDescent="0.25">
      <c r="AN503" s="218" t="s">
        <v>618</v>
      </c>
      <c r="AO503" s="218" t="s">
        <v>1209</v>
      </c>
      <c r="AP503" s="17" t="s">
        <v>33</v>
      </c>
    </row>
    <row r="504" spans="40:42" x14ac:dyDescent="0.25">
      <c r="AN504" s="218" t="s">
        <v>619</v>
      </c>
      <c r="AO504" s="218" t="s">
        <v>1209</v>
      </c>
      <c r="AP504" s="17" t="s">
        <v>33</v>
      </c>
    </row>
    <row r="505" spans="40:42" x14ac:dyDescent="0.25">
      <c r="AN505" s="218" t="s">
        <v>620</v>
      </c>
      <c r="AO505" s="218" t="s">
        <v>1209</v>
      </c>
      <c r="AP505" s="17" t="s">
        <v>33</v>
      </c>
    </row>
    <row r="506" spans="40:42" x14ac:dyDescent="0.25">
      <c r="AN506" s="218" t="s">
        <v>621</v>
      </c>
      <c r="AO506" s="218" t="s">
        <v>1209</v>
      </c>
      <c r="AP506" s="17" t="s">
        <v>33</v>
      </c>
    </row>
    <row r="507" spans="40:42" x14ac:dyDescent="0.25">
      <c r="AN507" s="218" t="s">
        <v>622</v>
      </c>
      <c r="AO507" s="218" t="s">
        <v>1209</v>
      </c>
      <c r="AP507" s="17" t="s">
        <v>33</v>
      </c>
    </row>
    <row r="508" spans="40:42" x14ac:dyDescent="0.25">
      <c r="AN508" s="218" t="s">
        <v>623</v>
      </c>
      <c r="AO508" s="218" t="s">
        <v>1209</v>
      </c>
      <c r="AP508" s="17" t="s">
        <v>33</v>
      </c>
    </row>
    <row r="509" spans="40:42" x14ac:dyDescent="0.25">
      <c r="AN509" s="218" t="s">
        <v>624</v>
      </c>
      <c r="AO509" s="218" t="s">
        <v>1209</v>
      </c>
      <c r="AP509" s="17" t="s">
        <v>33</v>
      </c>
    </row>
    <row r="510" spans="40:42" x14ac:dyDescent="0.25">
      <c r="AN510" s="218" t="s">
        <v>625</v>
      </c>
      <c r="AO510" s="218" t="s">
        <v>1209</v>
      </c>
      <c r="AP510" s="17" t="s">
        <v>33</v>
      </c>
    </row>
    <row r="511" spans="40:42" x14ac:dyDescent="0.25">
      <c r="AN511" s="218" t="s">
        <v>626</v>
      </c>
      <c r="AO511" s="218" t="s">
        <v>1209</v>
      </c>
      <c r="AP511" s="17" t="s">
        <v>33</v>
      </c>
    </row>
    <row r="512" spans="40:42" x14ac:dyDescent="0.25">
      <c r="AN512" s="218" t="s">
        <v>627</v>
      </c>
      <c r="AO512" s="218" t="s">
        <v>1209</v>
      </c>
      <c r="AP512" s="17" t="s">
        <v>33</v>
      </c>
    </row>
    <row r="513" spans="40:42" x14ac:dyDescent="0.25">
      <c r="AN513" s="218" t="s">
        <v>628</v>
      </c>
      <c r="AO513" s="218" t="s">
        <v>1209</v>
      </c>
      <c r="AP513" s="17" t="s">
        <v>33</v>
      </c>
    </row>
    <row r="514" spans="40:42" x14ac:dyDescent="0.25">
      <c r="AN514" s="218" t="s">
        <v>629</v>
      </c>
      <c r="AO514" s="218" t="s">
        <v>1209</v>
      </c>
      <c r="AP514" s="17" t="s">
        <v>33</v>
      </c>
    </row>
    <row r="515" spans="40:42" x14ac:dyDescent="0.25">
      <c r="AN515" s="218" t="s">
        <v>630</v>
      </c>
      <c r="AO515" s="218" t="s">
        <v>1209</v>
      </c>
      <c r="AP515" s="17" t="s">
        <v>33</v>
      </c>
    </row>
    <row r="516" spans="40:42" x14ac:dyDescent="0.25">
      <c r="AN516" s="218" t="s">
        <v>631</v>
      </c>
      <c r="AO516" s="218" t="s">
        <v>1209</v>
      </c>
      <c r="AP516" s="17" t="s">
        <v>33</v>
      </c>
    </row>
    <row r="517" spans="40:42" x14ac:dyDescent="0.25">
      <c r="AN517" s="218" t="s">
        <v>632</v>
      </c>
      <c r="AO517" s="218" t="s">
        <v>1209</v>
      </c>
      <c r="AP517" s="17" t="s">
        <v>33</v>
      </c>
    </row>
    <row r="518" spans="40:42" x14ac:dyDescent="0.25">
      <c r="AN518" s="218" t="s">
        <v>633</v>
      </c>
      <c r="AO518" s="218" t="s">
        <v>1209</v>
      </c>
      <c r="AP518" s="218" t="s">
        <v>33</v>
      </c>
    </row>
    <row r="519" spans="40:42" x14ac:dyDescent="0.25">
      <c r="AN519" s="218" t="s">
        <v>634</v>
      </c>
      <c r="AO519" s="218" t="s">
        <v>1209</v>
      </c>
      <c r="AP519" s="17" t="s">
        <v>33</v>
      </c>
    </row>
    <row r="520" spans="40:42" x14ac:dyDescent="0.25">
      <c r="AN520" s="218" t="s">
        <v>1216</v>
      </c>
      <c r="AO520" s="218" t="s">
        <v>1209</v>
      </c>
      <c r="AP520" s="17" t="s">
        <v>33</v>
      </c>
    </row>
    <row r="521" spans="40:42" x14ac:dyDescent="0.25">
      <c r="AN521" s="218" t="s">
        <v>635</v>
      </c>
      <c r="AO521" s="218" t="s">
        <v>1209</v>
      </c>
      <c r="AP521" s="17" t="s">
        <v>33</v>
      </c>
    </row>
    <row r="522" spans="40:42" x14ac:dyDescent="0.25">
      <c r="AN522" s="218" t="s">
        <v>636</v>
      </c>
      <c r="AO522" s="218" t="s">
        <v>1209</v>
      </c>
      <c r="AP522" s="17" t="s">
        <v>33</v>
      </c>
    </row>
    <row r="523" spans="40:42" x14ac:dyDescent="0.25">
      <c r="AN523" s="218" t="s">
        <v>637</v>
      </c>
      <c r="AO523" s="218" t="s">
        <v>1209</v>
      </c>
      <c r="AP523" s="17" t="s">
        <v>33</v>
      </c>
    </row>
    <row r="524" spans="40:42" x14ac:dyDescent="0.25">
      <c r="AN524" s="218" t="s">
        <v>638</v>
      </c>
      <c r="AO524" s="218" t="s">
        <v>1209</v>
      </c>
      <c r="AP524" s="17" t="s">
        <v>33</v>
      </c>
    </row>
    <row r="525" spans="40:42" x14ac:dyDescent="0.25">
      <c r="AN525" s="218" t="s">
        <v>639</v>
      </c>
      <c r="AO525" s="218" t="s">
        <v>1209</v>
      </c>
      <c r="AP525" s="17" t="s">
        <v>33</v>
      </c>
    </row>
    <row r="526" spans="40:42" x14ac:dyDescent="0.25">
      <c r="AN526" s="218" t="s">
        <v>640</v>
      </c>
      <c r="AO526" s="218" t="s">
        <v>1209</v>
      </c>
      <c r="AP526" s="218" t="s">
        <v>33</v>
      </c>
    </row>
    <row r="527" spans="40:42" x14ac:dyDescent="0.25">
      <c r="AN527" s="218" t="s">
        <v>641</v>
      </c>
      <c r="AO527" s="218" t="s">
        <v>1209</v>
      </c>
      <c r="AP527" s="17" t="s">
        <v>33</v>
      </c>
    </row>
    <row r="528" spans="40:42" x14ac:dyDescent="0.25">
      <c r="AN528" s="218" t="s">
        <v>642</v>
      </c>
      <c r="AO528" s="218" t="s">
        <v>1209</v>
      </c>
      <c r="AP528" s="218" t="s">
        <v>33</v>
      </c>
    </row>
    <row r="529" spans="40:42" x14ac:dyDescent="0.25">
      <c r="AN529" s="218" t="s">
        <v>643</v>
      </c>
      <c r="AO529" s="218" t="s">
        <v>1209</v>
      </c>
      <c r="AP529" s="218" t="s">
        <v>33</v>
      </c>
    </row>
    <row r="530" spans="40:42" x14ac:dyDescent="0.25">
      <c r="AN530" s="218" t="s">
        <v>644</v>
      </c>
      <c r="AO530" s="218" t="s">
        <v>1209</v>
      </c>
      <c r="AP530" s="17" t="s">
        <v>33</v>
      </c>
    </row>
    <row r="531" spans="40:42" x14ac:dyDescent="0.25">
      <c r="AN531" s="218" t="s">
        <v>645</v>
      </c>
      <c r="AO531" s="218" t="s">
        <v>1209</v>
      </c>
      <c r="AP531" s="17" t="s">
        <v>33</v>
      </c>
    </row>
    <row r="532" spans="40:42" x14ac:dyDescent="0.25">
      <c r="AN532" s="218" t="s">
        <v>646</v>
      </c>
      <c r="AO532" s="218" t="s">
        <v>1209</v>
      </c>
      <c r="AP532" s="17" t="s">
        <v>33</v>
      </c>
    </row>
    <row r="533" spans="40:42" x14ac:dyDescent="0.25">
      <c r="AN533" s="218" t="s">
        <v>647</v>
      </c>
      <c r="AO533" s="218" t="s">
        <v>1209</v>
      </c>
      <c r="AP533" s="17" t="s">
        <v>33</v>
      </c>
    </row>
    <row r="534" spans="40:42" x14ac:dyDescent="0.25">
      <c r="AN534" s="218" t="s">
        <v>648</v>
      </c>
      <c r="AO534" s="218" t="s">
        <v>1209</v>
      </c>
      <c r="AP534" s="17" t="s">
        <v>33</v>
      </c>
    </row>
    <row r="535" spans="40:42" x14ac:dyDescent="0.25">
      <c r="AN535" s="218" t="s">
        <v>649</v>
      </c>
      <c r="AO535" s="218" t="s">
        <v>1209</v>
      </c>
      <c r="AP535" s="17" t="s">
        <v>33</v>
      </c>
    </row>
    <row r="536" spans="40:42" x14ac:dyDescent="0.25">
      <c r="AN536" s="218" t="s">
        <v>650</v>
      </c>
      <c r="AO536" s="218" t="s">
        <v>1209</v>
      </c>
      <c r="AP536" s="17" t="s">
        <v>33</v>
      </c>
    </row>
    <row r="537" spans="40:42" x14ac:dyDescent="0.25">
      <c r="AN537" s="218" t="s">
        <v>651</v>
      </c>
      <c r="AO537" s="218" t="s">
        <v>1209</v>
      </c>
      <c r="AP537" s="17" t="s">
        <v>33</v>
      </c>
    </row>
    <row r="538" spans="40:42" x14ac:dyDescent="0.25">
      <c r="AN538" s="218" t="s">
        <v>652</v>
      </c>
      <c r="AO538" s="218" t="s">
        <v>1209</v>
      </c>
      <c r="AP538" s="17" t="s">
        <v>33</v>
      </c>
    </row>
    <row r="539" spans="40:42" x14ac:dyDescent="0.25">
      <c r="AN539" s="218" t="s">
        <v>653</v>
      </c>
      <c r="AO539" s="218" t="s">
        <v>1209</v>
      </c>
      <c r="AP539" s="218" t="s">
        <v>33</v>
      </c>
    </row>
    <row r="540" spans="40:42" x14ac:dyDescent="0.25">
      <c r="AN540" s="218" t="s">
        <v>654</v>
      </c>
      <c r="AO540" s="218" t="s">
        <v>1209</v>
      </c>
      <c r="AP540" s="17" t="s">
        <v>33</v>
      </c>
    </row>
    <row r="541" spans="40:42" x14ac:dyDescent="0.25">
      <c r="AN541" s="218" t="s">
        <v>655</v>
      </c>
      <c r="AO541" s="218" t="s">
        <v>1209</v>
      </c>
      <c r="AP541" s="17" t="s">
        <v>33</v>
      </c>
    </row>
    <row r="542" spans="40:42" x14ac:dyDescent="0.25">
      <c r="AN542" s="218" t="s">
        <v>656</v>
      </c>
      <c r="AO542" s="218" t="s">
        <v>1209</v>
      </c>
      <c r="AP542" s="24" t="s">
        <v>33</v>
      </c>
    </row>
    <row r="543" spans="40:42" x14ac:dyDescent="0.25">
      <c r="AN543" s="218" t="s">
        <v>657</v>
      </c>
      <c r="AO543" s="218" t="s">
        <v>1209</v>
      </c>
      <c r="AP543" s="17" t="s">
        <v>33</v>
      </c>
    </row>
    <row r="544" spans="40:42" x14ac:dyDescent="0.25">
      <c r="AN544" s="218" t="s">
        <v>658</v>
      </c>
      <c r="AO544" s="218" t="s">
        <v>1209</v>
      </c>
      <c r="AP544" s="17" t="s">
        <v>33</v>
      </c>
    </row>
    <row r="545" spans="40:42" x14ac:dyDescent="0.25">
      <c r="AN545" s="218" t="s">
        <v>659</v>
      </c>
      <c r="AO545" s="218" t="s">
        <v>1209</v>
      </c>
      <c r="AP545" s="17" t="s">
        <v>33</v>
      </c>
    </row>
    <row r="546" spans="40:42" x14ac:dyDescent="0.25">
      <c r="AN546" s="218" t="s">
        <v>660</v>
      </c>
      <c r="AO546" s="218" t="s">
        <v>661</v>
      </c>
      <c r="AP546" s="17" t="s">
        <v>33</v>
      </c>
    </row>
    <row r="547" spans="40:42" x14ac:dyDescent="0.25">
      <c r="AN547" s="218" t="s">
        <v>662</v>
      </c>
      <c r="AO547" s="218" t="s">
        <v>661</v>
      </c>
      <c r="AP547" s="17" t="s">
        <v>33</v>
      </c>
    </row>
    <row r="548" spans="40:42" x14ac:dyDescent="0.25">
      <c r="AN548" s="218" t="s">
        <v>663</v>
      </c>
      <c r="AO548" s="218" t="s">
        <v>661</v>
      </c>
      <c r="AP548" s="17" t="s">
        <v>33</v>
      </c>
    </row>
    <row r="549" spans="40:42" x14ac:dyDescent="0.25">
      <c r="AN549" s="218" t="s">
        <v>664</v>
      </c>
      <c r="AO549" s="218" t="s">
        <v>661</v>
      </c>
      <c r="AP549" s="17" t="s">
        <v>19</v>
      </c>
    </row>
    <row r="550" spans="40:42" x14ac:dyDescent="0.25">
      <c r="AN550" s="218" t="s">
        <v>665</v>
      </c>
      <c r="AO550" s="218" t="s">
        <v>661</v>
      </c>
      <c r="AP550" s="17" t="s">
        <v>33</v>
      </c>
    </row>
    <row r="551" spans="40:42" x14ac:dyDescent="0.25">
      <c r="AN551" s="218" t="s">
        <v>667</v>
      </c>
      <c r="AO551" s="218" t="s">
        <v>661</v>
      </c>
      <c r="AP551" s="17" t="s">
        <v>33</v>
      </c>
    </row>
    <row r="552" spans="40:42" x14ac:dyDescent="0.25">
      <c r="AN552" s="218" t="s">
        <v>668</v>
      </c>
      <c r="AO552" s="218" t="s">
        <v>661</v>
      </c>
      <c r="AP552" s="17" t="s">
        <v>19</v>
      </c>
    </row>
    <row r="553" spans="40:42" x14ac:dyDescent="0.25">
      <c r="AN553" s="218" t="s">
        <v>669</v>
      </c>
      <c r="AO553" s="218" t="s">
        <v>661</v>
      </c>
      <c r="AP553" s="17" t="s">
        <v>33</v>
      </c>
    </row>
    <row r="554" spans="40:42" x14ac:dyDescent="0.25">
      <c r="AN554" s="218" t="s">
        <v>670</v>
      </c>
      <c r="AO554" s="218" t="s">
        <v>661</v>
      </c>
      <c r="AP554" s="17" t="s">
        <v>33</v>
      </c>
    </row>
    <row r="555" spans="40:42" x14ac:dyDescent="0.25">
      <c r="AN555" s="218" t="s">
        <v>671</v>
      </c>
      <c r="AO555" s="218" t="s">
        <v>661</v>
      </c>
      <c r="AP555" s="17" t="s">
        <v>33</v>
      </c>
    </row>
    <row r="556" spans="40:42" x14ac:dyDescent="0.25">
      <c r="AN556" s="218" t="s">
        <v>672</v>
      </c>
      <c r="AO556" s="218" t="s">
        <v>661</v>
      </c>
      <c r="AP556" s="17" t="s">
        <v>19</v>
      </c>
    </row>
    <row r="557" spans="40:42" x14ac:dyDescent="0.25">
      <c r="AN557" s="218" t="s">
        <v>673</v>
      </c>
      <c r="AO557" s="218" t="s">
        <v>661</v>
      </c>
      <c r="AP557" s="17" t="s">
        <v>33</v>
      </c>
    </row>
    <row r="558" spans="40:42" x14ac:dyDescent="0.25">
      <c r="AN558" s="218" t="s">
        <v>674</v>
      </c>
      <c r="AO558" s="218" t="s">
        <v>661</v>
      </c>
      <c r="AP558" s="218" t="s">
        <v>33</v>
      </c>
    </row>
    <row r="559" spans="40:42" x14ac:dyDescent="0.25">
      <c r="AN559" s="218" t="s">
        <v>675</v>
      </c>
      <c r="AO559" s="218" t="s">
        <v>661</v>
      </c>
      <c r="AP559" s="17" t="s">
        <v>33</v>
      </c>
    </row>
    <row r="560" spans="40:42" x14ac:dyDescent="0.25">
      <c r="AN560" s="218" t="s">
        <v>676</v>
      </c>
      <c r="AO560" s="218" t="s">
        <v>661</v>
      </c>
      <c r="AP560" s="17" t="s">
        <v>33</v>
      </c>
    </row>
    <row r="561" spans="40:42" x14ac:dyDescent="0.25">
      <c r="AN561" s="218" t="s">
        <v>677</v>
      </c>
      <c r="AO561" s="218" t="s">
        <v>661</v>
      </c>
      <c r="AP561" s="17" t="s">
        <v>33</v>
      </c>
    </row>
    <row r="562" spans="40:42" x14ac:dyDescent="0.25">
      <c r="AN562" s="218" t="s">
        <v>678</v>
      </c>
      <c r="AO562" s="218" t="s">
        <v>661</v>
      </c>
      <c r="AP562" s="17" t="s">
        <v>33</v>
      </c>
    </row>
    <row r="563" spans="40:42" x14ac:dyDescent="0.25">
      <c r="AN563" s="218" t="s">
        <v>679</v>
      </c>
      <c r="AO563" s="218" t="s">
        <v>661</v>
      </c>
      <c r="AP563" s="17" t="s">
        <v>33</v>
      </c>
    </row>
    <row r="564" spans="40:42" x14ac:dyDescent="0.25">
      <c r="AN564" s="218" t="s">
        <v>680</v>
      </c>
      <c r="AO564" s="218" t="s">
        <v>661</v>
      </c>
      <c r="AP564" s="17" t="s">
        <v>33</v>
      </c>
    </row>
    <row r="565" spans="40:42" x14ac:dyDescent="0.25">
      <c r="AN565" s="218" t="s">
        <v>681</v>
      </c>
      <c r="AO565" s="218" t="s">
        <v>661</v>
      </c>
      <c r="AP565" s="17" t="s">
        <v>19</v>
      </c>
    </row>
    <row r="566" spans="40:42" x14ac:dyDescent="0.25">
      <c r="AN566" s="218" t="s">
        <v>682</v>
      </c>
      <c r="AO566" s="218" t="s">
        <v>661</v>
      </c>
      <c r="AP566" s="17" t="s">
        <v>19</v>
      </c>
    </row>
    <row r="567" spans="40:42" x14ac:dyDescent="0.25">
      <c r="AN567" s="218" t="s">
        <v>683</v>
      </c>
      <c r="AO567" s="218" t="s">
        <v>661</v>
      </c>
      <c r="AP567" s="17" t="s">
        <v>33</v>
      </c>
    </row>
    <row r="568" spans="40:42" x14ac:dyDescent="0.25">
      <c r="AN568" s="218" t="s">
        <v>684</v>
      </c>
      <c r="AO568" s="218" t="s">
        <v>661</v>
      </c>
      <c r="AP568" s="17" t="s">
        <v>33</v>
      </c>
    </row>
    <row r="569" spans="40:42" x14ac:dyDescent="0.25">
      <c r="AN569" s="218" t="s">
        <v>685</v>
      </c>
      <c r="AO569" s="218" t="s">
        <v>661</v>
      </c>
      <c r="AP569" s="17" t="s">
        <v>33</v>
      </c>
    </row>
    <row r="570" spans="40:42" x14ac:dyDescent="0.25">
      <c r="AN570" s="218" t="s">
        <v>686</v>
      </c>
      <c r="AO570" s="218" t="s">
        <v>661</v>
      </c>
      <c r="AP570" s="17" t="s">
        <v>33</v>
      </c>
    </row>
    <row r="571" spans="40:42" x14ac:dyDescent="0.25">
      <c r="AN571" s="218" t="s">
        <v>687</v>
      </c>
      <c r="AO571" s="218" t="s">
        <v>661</v>
      </c>
      <c r="AP571" s="17" t="s">
        <v>19</v>
      </c>
    </row>
    <row r="572" spans="40:42" x14ac:dyDescent="0.25">
      <c r="AN572" s="218" t="s">
        <v>688</v>
      </c>
      <c r="AO572" s="218" t="s">
        <v>661</v>
      </c>
      <c r="AP572" s="17" t="s">
        <v>33</v>
      </c>
    </row>
    <row r="573" spans="40:42" x14ac:dyDescent="0.25">
      <c r="AN573" s="218" t="s">
        <v>689</v>
      </c>
      <c r="AO573" s="218" t="s">
        <v>661</v>
      </c>
      <c r="AP573" s="17" t="s">
        <v>33</v>
      </c>
    </row>
    <row r="574" spans="40:42" x14ac:dyDescent="0.25">
      <c r="AN574" s="218" t="s">
        <v>690</v>
      </c>
      <c r="AO574" s="218" t="s">
        <v>661</v>
      </c>
      <c r="AP574" s="17" t="s">
        <v>33</v>
      </c>
    </row>
    <row r="575" spans="40:42" x14ac:dyDescent="0.25">
      <c r="AN575" s="218" t="s">
        <v>691</v>
      </c>
      <c r="AO575" s="218" t="s">
        <v>661</v>
      </c>
      <c r="AP575" s="24" t="s">
        <v>33</v>
      </c>
    </row>
    <row r="576" spans="40:42" x14ac:dyDescent="0.25">
      <c r="AN576" s="218" t="s">
        <v>692</v>
      </c>
      <c r="AO576" s="218" t="s">
        <v>661</v>
      </c>
      <c r="AP576" s="17" t="s">
        <v>33</v>
      </c>
    </row>
    <row r="577" spans="40:42" x14ac:dyDescent="0.25">
      <c r="AN577" s="218" t="s">
        <v>693</v>
      </c>
      <c r="AO577" s="218" t="s">
        <v>661</v>
      </c>
      <c r="AP577" s="17" t="s">
        <v>33</v>
      </c>
    </row>
    <row r="578" spans="40:42" x14ac:dyDescent="0.25">
      <c r="AN578" s="218" t="s">
        <v>694</v>
      </c>
      <c r="AO578" s="218" t="s">
        <v>661</v>
      </c>
      <c r="AP578" s="17" t="s">
        <v>19</v>
      </c>
    </row>
    <row r="579" spans="40:42" x14ac:dyDescent="0.25">
      <c r="AN579" s="218" t="s">
        <v>695</v>
      </c>
      <c r="AO579" s="218" t="s">
        <v>661</v>
      </c>
      <c r="AP579" s="17" t="s">
        <v>33</v>
      </c>
    </row>
    <row r="580" spans="40:42" x14ac:dyDescent="0.25">
      <c r="AN580" s="218" t="s">
        <v>696</v>
      </c>
      <c r="AO580" s="218" t="s">
        <v>661</v>
      </c>
      <c r="AP580" s="17" t="s">
        <v>33</v>
      </c>
    </row>
    <row r="581" spans="40:42" x14ac:dyDescent="0.25">
      <c r="AN581" s="218" t="s">
        <v>1216</v>
      </c>
      <c r="AO581" s="218" t="s">
        <v>661</v>
      </c>
      <c r="AP581" s="17" t="s">
        <v>33</v>
      </c>
    </row>
    <row r="582" spans="40:42" x14ac:dyDescent="0.25">
      <c r="AN582" s="218" t="s">
        <v>697</v>
      </c>
      <c r="AO582" s="218" t="s">
        <v>661</v>
      </c>
      <c r="AP582" s="17" t="s">
        <v>19</v>
      </c>
    </row>
    <row r="583" spans="40:42" x14ac:dyDescent="0.25">
      <c r="AN583" s="218" t="s">
        <v>698</v>
      </c>
      <c r="AO583" s="218" t="s">
        <v>661</v>
      </c>
      <c r="AP583" s="17" t="s">
        <v>19</v>
      </c>
    </row>
    <row r="584" spans="40:42" x14ac:dyDescent="0.25">
      <c r="AN584" s="218" t="s">
        <v>699</v>
      </c>
      <c r="AO584" s="218" t="s">
        <v>661</v>
      </c>
      <c r="AP584" s="17" t="s">
        <v>33</v>
      </c>
    </row>
    <row r="585" spans="40:42" x14ac:dyDescent="0.25">
      <c r="AN585" s="218" t="s">
        <v>700</v>
      </c>
      <c r="AO585" s="218" t="s">
        <v>661</v>
      </c>
      <c r="AP585" s="17" t="s">
        <v>33</v>
      </c>
    </row>
    <row r="586" spans="40:42" x14ac:dyDescent="0.25">
      <c r="AN586" s="218" t="s">
        <v>701</v>
      </c>
      <c r="AO586" s="218" t="s">
        <v>661</v>
      </c>
      <c r="AP586" s="17" t="s">
        <v>19</v>
      </c>
    </row>
    <row r="587" spans="40:42" x14ac:dyDescent="0.25">
      <c r="AN587" s="218" t="s">
        <v>702</v>
      </c>
      <c r="AO587" s="218" t="s">
        <v>661</v>
      </c>
      <c r="AP587" s="218" t="s">
        <v>19</v>
      </c>
    </row>
    <row r="588" spans="40:42" x14ac:dyDescent="0.25">
      <c r="AN588" s="218" t="s">
        <v>703</v>
      </c>
      <c r="AO588" s="218" t="s">
        <v>661</v>
      </c>
      <c r="AP588" s="17" t="s">
        <v>19</v>
      </c>
    </row>
    <row r="589" spans="40:42" x14ac:dyDescent="0.25">
      <c r="AN589" s="218" t="s">
        <v>704</v>
      </c>
      <c r="AO589" s="218" t="s">
        <v>661</v>
      </c>
      <c r="AP589" s="17" t="s">
        <v>19</v>
      </c>
    </row>
    <row r="590" spans="40:42" x14ac:dyDescent="0.25">
      <c r="AN590" s="218" t="s">
        <v>705</v>
      </c>
      <c r="AO590" s="218" t="s">
        <v>661</v>
      </c>
      <c r="AP590" s="17" t="s">
        <v>33</v>
      </c>
    </row>
    <row r="591" spans="40:42" x14ac:dyDescent="0.25">
      <c r="AN591" s="218" t="s">
        <v>706</v>
      </c>
      <c r="AO591" s="218" t="s">
        <v>661</v>
      </c>
      <c r="AP591" s="17" t="s">
        <v>33</v>
      </c>
    </row>
    <row r="592" spans="40:42" x14ac:dyDescent="0.25">
      <c r="AN592" s="218" t="s">
        <v>707</v>
      </c>
      <c r="AO592" s="218" t="s">
        <v>661</v>
      </c>
      <c r="AP592" s="17" t="s">
        <v>33</v>
      </c>
    </row>
    <row r="593" spans="40:42" x14ac:dyDescent="0.25">
      <c r="AN593" s="218" t="s">
        <v>708</v>
      </c>
      <c r="AO593" s="218" t="s">
        <v>661</v>
      </c>
      <c r="AP593" s="17" t="s">
        <v>33</v>
      </c>
    </row>
    <row r="594" spans="40:42" x14ac:dyDescent="0.25">
      <c r="AN594" s="218" t="s">
        <v>709</v>
      </c>
      <c r="AO594" s="218" t="s">
        <v>661</v>
      </c>
      <c r="AP594" s="17" t="s">
        <v>33</v>
      </c>
    </row>
    <row r="595" spans="40:42" x14ac:dyDescent="0.25">
      <c r="AN595" s="218" t="s">
        <v>710</v>
      </c>
      <c r="AO595" s="218" t="s">
        <v>661</v>
      </c>
      <c r="AP595" s="17" t="s">
        <v>33</v>
      </c>
    </row>
    <row r="596" spans="40:42" x14ac:dyDescent="0.25">
      <c r="AN596" s="218" t="s">
        <v>711</v>
      </c>
      <c r="AO596" s="218" t="s">
        <v>661</v>
      </c>
      <c r="AP596" s="17" t="s">
        <v>33</v>
      </c>
    </row>
    <row r="597" spans="40:42" x14ac:dyDescent="0.25">
      <c r="AN597" s="218" t="s">
        <v>712</v>
      </c>
      <c r="AO597" s="218" t="s">
        <v>661</v>
      </c>
      <c r="AP597" s="218" t="s">
        <v>33</v>
      </c>
    </row>
    <row r="598" spans="40:42" x14ac:dyDescent="0.25">
      <c r="AN598" s="218" t="s">
        <v>713</v>
      </c>
      <c r="AO598" s="218" t="s">
        <v>661</v>
      </c>
      <c r="AP598" s="17" t="s">
        <v>33</v>
      </c>
    </row>
    <row r="599" spans="40:42" x14ac:dyDescent="0.25">
      <c r="AN599" s="218" t="s">
        <v>714</v>
      </c>
      <c r="AO599" s="218" t="s">
        <v>661</v>
      </c>
      <c r="AP599" s="17" t="s">
        <v>19</v>
      </c>
    </row>
    <row r="600" spans="40:42" x14ac:dyDescent="0.25">
      <c r="AN600" s="218" t="s">
        <v>715</v>
      </c>
      <c r="AO600" s="218" t="s">
        <v>661</v>
      </c>
      <c r="AP600" s="17" t="s">
        <v>19</v>
      </c>
    </row>
    <row r="601" spans="40:42" x14ac:dyDescent="0.25">
      <c r="AN601" s="218" t="s">
        <v>716</v>
      </c>
      <c r="AO601" s="218" t="s">
        <v>661</v>
      </c>
      <c r="AP601" s="17" t="s">
        <v>19</v>
      </c>
    </row>
    <row r="602" spans="40:42" x14ac:dyDescent="0.25">
      <c r="AN602" s="218" t="s">
        <v>379</v>
      </c>
      <c r="AO602" s="218" t="s">
        <v>661</v>
      </c>
      <c r="AP602" s="17" t="s">
        <v>19</v>
      </c>
    </row>
    <row r="603" spans="40:42" x14ac:dyDescent="0.25">
      <c r="AN603" s="218" t="s">
        <v>717</v>
      </c>
      <c r="AO603" s="218" t="s">
        <v>661</v>
      </c>
      <c r="AP603" s="218" t="s">
        <v>33</v>
      </c>
    </row>
    <row r="604" spans="40:42" x14ac:dyDescent="0.25">
      <c r="AN604" s="218" t="s">
        <v>718</v>
      </c>
      <c r="AO604" s="218" t="s">
        <v>661</v>
      </c>
      <c r="AP604" s="17" t="s">
        <v>33</v>
      </c>
    </row>
    <row r="605" spans="40:42" x14ac:dyDescent="0.25">
      <c r="AN605" s="218" t="s">
        <v>719</v>
      </c>
      <c r="AO605" s="218" t="s">
        <v>661</v>
      </c>
      <c r="AP605" s="17" t="s">
        <v>33</v>
      </c>
    </row>
    <row r="606" spans="40:42" x14ac:dyDescent="0.25">
      <c r="AN606" s="218" t="s">
        <v>720</v>
      </c>
      <c r="AO606" s="218" t="s">
        <v>661</v>
      </c>
      <c r="AP606" s="17" t="s">
        <v>33</v>
      </c>
    </row>
    <row r="607" spans="40:42" x14ac:dyDescent="0.25">
      <c r="AN607" s="218" t="s">
        <v>721</v>
      </c>
      <c r="AO607" s="218" t="s">
        <v>661</v>
      </c>
      <c r="AP607" s="17" t="s">
        <v>33</v>
      </c>
    </row>
    <row r="608" spans="40:42" x14ac:dyDescent="0.25">
      <c r="AN608" s="218" t="s">
        <v>722</v>
      </c>
      <c r="AO608" s="218" t="s">
        <v>723</v>
      </c>
      <c r="AP608" s="17" t="s">
        <v>33</v>
      </c>
    </row>
    <row r="609" spans="40:42" x14ac:dyDescent="0.25">
      <c r="AN609" s="218" t="s">
        <v>724</v>
      </c>
      <c r="AO609" s="218" t="s">
        <v>723</v>
      </c>
      <c r="AP609" s="17" t="s">
        <v>33</v>
      </c>
    </row>
    <row r="610" spans="40:42" x14ac:dyDescent="0.25">
      <c r="AN610" s="218" t="s">
        <v>725</v>
      </c>
      <c r="AO610" s="218" t="s">
        <v>723</v>
      </c>
      <c r="AP610" s="17" t="s">
        <v>33</v>
      </c>
    </row>
    <row r="611" spans="40:42" x14ac:dyDescent="0.25">
      <c r="AN611" s="218" t="s">
        <v>726</v>
      </c>
      <c r="AO611" s="218" t="s">
        <v>723</v>
      </c>
      <c r="AP611" s="17" t="s">
        <v>33</v>
      </c>
    </row>
    <row r="612" spans="40:42" x14ac:dyDescent="0.25">
      <c r="AN612" s="218" t="s">
        <v>727</v>
      </c>
      <c r="AO612" s="218" t="s">
        <v>723</v>
      </c>
      <c r="AP612" s="17" t="s">
        <v>33</v>
      </c>
    </row>
    <row r="613" spans="40:42" x14ac:dyDescent="0.25">
      <c r="AN613" s="218" t="s">
        <v>1216</v>
      </c>
      <c r="AO613" s="218" t="s">
        <v>723</v>
      </c>
      <c r="AP613" s="17" t="s">
        <v>33</v>
      </c>
    </row>
    <row r="614" spans="40:42" x14ac:dyDescent="0.25">
      <c r="AN614" s="218" t="s">
        <v>728</v>
      </c>
      <c r="AO614" s="218" t="s">
        <v>723</v>
      </c>
      <c r="AP614" s="17" t="s">
        <v>33</v>
      </c>
    </row>
    <row r="615" spans="40:42" x14ac:dyDescent="0.25">
      <c r="AN615" s="218" t="s">
        <v>729</v>
      </c>
      <c r="AO615" s="218" t="s">
        <v>723</v>
      </c>
      <c r="AP615" s="17" t="s">
        <v>33</v>
      </c>
    </row>
    <row r="616" spans="40:42" x14ac:dyDescent="0.25">
      <c r="AN616" s="218" t="s">
        <v>730</v>
      </c>
      <c r="AO616" s="218" t="s">
        <v>723</v>
      </c>
      <c r="AP616" s="17" t="s">
        <v>33</v>
      </c>
    </row>
    <row r="617" spans="40:42" x14ac:dyDescent="0.25">
      <c r="AN617" s="218" t="s">
        <v>731</v>
      </c>
      <c r="AO617" s="218" t="s">
        <v>723</v>
      </c>
      <c r="AP617" s="17" t="s">
        <v>33</v>
      </c>
    </row>
    <row r="618" spans="40:42" x14ac:dyDescent="0.25">
      <c r="AN618" s="218" t="s">
        <v>732</v>
      </c>
      <c r="AO618" s="218" t="s">
        <v>733</v>
      </c>
      <c r="AP618" s="17" t="s">
        <v>33</v>
      </c>
    </row>
    <row r="619" spans="40:42" x14ac:dyDescent="0.25">
      <c r="AN619" s="218" t="s">
        <v>734</v>
      </c>
      <c r="AO619" s="218" t="s">
        <v>733</v>
      </c>
      <c r="AP619" s="17" t="s">
        <v>33</v>
      </c>
    </row>
    <row r="620" spans="40:42" x14ac:dyDescent="0.25">
      <c r="AN620" s="218" t="s">
        <v>735</v>
      </c>
      <c r="AO620" s="218" t="s">
        <v>733</v>
      </c>
      <c r="AP620" s="17" t="s">
        <v>33</v>
      </c>
    </row>
    <row r="621" spans="40:42" x14ac:dyDescent="0.25">
      <c r="AN621" s="218" t="s">
        <v>736</v>
      </c>
      <c r="AO621" s="218" t="s">
        <v>733</v>
      </c>
      <c r="AP621" s="17" t="s">
        <v>33</v>
      </c>
    </row>
    <row r="622" spans="40:42" x14ac:dyDescent="0.25">
      <c r="AN622" s="218" t="s">
        <v>737</v>
      </c>
      <c r="AO622" s="218" t="s">
        <v>733</v>
      </c>
      <c r="AP622" s="17" t="s">
        <v>33</v>
      </c>
    </row>
    <row r="623" spans="40:42" x14ac:dyDescent="0.25">
      <c r="AN623" s="218" t="s">
        <v>1216</v>
      </c>
      <c r="AO623" s="218" t="s">
        <v>733</v>
      </c>
      <c r="AP623" s="17" t="s">
        <v>33</v>
      </c>
    </row>
    <row r="624" spans="40:42" x14ac:dyDescent="0.25">
      <c r="AN624" s="218" t="s">
        <v>738</v>
      </c>
      <c r="AO624" s="218" t="s">
        <v>733</v>
      </c>
      <c r="AP624" s="17" t="s">
        <v>33</v>
      </c>
    </row>
    <row r="625" spans="40:42" x14ac:dyDescent="0.25">
      <c r="AN625" s="218" t="s">
        <v>739</v>
      </c>
      <c r="AO625" s="218" t="s">
        <v>733</v>
      </c>
      <c r="AP625" s="17" t="s">
        <v>33</v>
      </c>
    </row>
    <row r="626" spans="40:42" x14ac:dyDescent="0.25">
      <c r="AN626" s="218" t="s">
        <v>740</v>
      </c>
      <c r="AO626" s="218" t="s">
        <v>733</v>
      </c>
      <c r="AP626" s="17" t="s">
        <v>33</v>
      </c>
    </row>
    <row r="627" spans="40:42" x14ac:dyDescent="0.25">
      <c r="AN627" s="218" t="s">
        <v>741</v>
      </c>
      <c r="AO627" s="218" t="s">
        <v>733</v>
      </c>
      <c r="AP627" s="218" t="s">
        <v>33</v>
      </c>
    </row>
    <row r="628" spans="40:42" x14ac:dyDescent="0.25">
      <c r="AN628" s="218" t="s">
        <v>742</v>
      </c>
      <c r="AO628" s="218" t="s">
        <v>743</v>
      </c>
      <c r="AP628" s="17" t="s">
        <v>33</v>
      </c>
    </row>
    <row r="629" spans="40:42" x14ac:dyDescent="0.25">
      <c r="AN629" s="218" t="s">
        <v>744</v>
      </c>
      <c r="AO629" s="218" t="s">
        <v>743</v>
      </c>
      <c r="AP629" s="17" t="s">
        <v>33</v>
      </c>
    </row>
    <row r="630" spans="40:42" x14ac:dyDescent="0.25">
      <c r="AN630" s="218" t="s">
        <v>1216</v>
      </c>
      <c r="AO630" s="218" t="s">
        <v>743</v>
      </c>
      <c r="AP630" s="17" t="s">
        <v>33</v>
      </c>
    </row>
    <row r="631" spans="40:42" x14ac:dyDescent="0.25">
      <c r="AN631" s="218" t="s">
        <v>745</v>
      </c>
      <c r="AO631" s="218" t="s">
        <v>746</v>
      </c>
      <c r="AP631" s="17" t="s">
        <v>33</v>
      </c>
    </row>
    <row r="632" spans="40:42" x14ac:dyDescent="0.25">
      <c r="AN632" s="218" t="s">
        <v>747</v>
      </c>
      <c r="AO632" s="218" t="s">
        <v>746</v>
      </c>
      <c r="AP632" s="17" t="s">
        <v>33</v>
      </c>
    </row>
    <row r="633" spans="40:42" x14ac:dyDescent="0.25">
      <c r="AN633" s="218" t="s">
        <v>748</v>
      </c>
      <c r="AO633" s="218" t="s">
        <v>746</v>
      </c>
      <c r="AP633" s="17" t="s">
        <v>33</v>
      </c>
    </row>
    <row r="634" spans="40:42" x14ac:dyDescent="0.25">
      <c r="AN634" s="218" t="s">
        <v>749</v>
      </c>
      <c r="AO634" s="218" t="s">
        <v>746</v>
      </c>
      <c r="AP634" s="17" t="s">
        <v>33</v>
      </c>
    </row>
    <row r="635" spans="40:42" x14ac:dyDescent="0.25">
      <c r="AN635" s="218" t="s">
        <v>1216</v>
      </c>
      <c r="AO635" s="218" t="s">
        <v>746</v>
      </c>
      <c r="AP635" s="17" t="s">
        <v>33</v>
      </c>
    </row>
    <row r="636" spans="40:42" x14ac:dyDescent="0.25">
      <c r="AN636" s="218" t="s">
        <v>750</v>
      </c>
      <c r="AO636" s="218" t="s">
        <v>746</v>
      </c>
      <c r="AP636" s="17" t="s">
        <v>33</v>
      </c>
    </row>
    <row r="637" spans="40:42" x14ac:dyDescent="0.25">
      <c r="AN637" s="218" t="s">
        <v>751</v>
      </c>
      <c r="AO637" s="218" t="s">
        <v>746</v>
      </c>
      <c r="AP637" s="17" t="s">
        <v>33</v>
      </c>
    </row>
    <row r="638" spans="40:42" x14ac:dyDescent="0.25">
      <c r="AN638" s="218" t="s">
        <v>752</v>
      </c>
      <c r="AO638" s="218" t="s">
        <v>746</v>
      </c>
      <c r="AP638" s="17" t="s">
        <v>33</v>
      </c>
    </row>
    <row r="639" spans="40:42" x14ac:dyDescent="0.25">
      <c r="AN639" s="218" t="s">
        <v>753</v>
      </c>
      <c r="AO639" s="218" t="s">
        <v>746</v>
      </c>
      <c r="AP639" s="17" t="s">
        <v>33</v>
      </c>
    </row>
    <row r="640" spans="40:42" x14ac:dyDescent="0.25">
      <c r="AN640" s="218" t="s">
        <v>754</v>
      </c>
      <c r="AO640" s="218" t="s">
        <v>755</v>
      </c>
      <c r="AP640" s="17" t="s">
        <v>33</v>
      </c>
    </row>
    <row r="641" spans="40:42" x14ac:dyDescent="0.25">
      <c r="AN641" s="218" t="s">
        <v>756</v>
      </c>
      <c r="AO641" s="218" t="s">
        <v>755</v>
      </c>
      <c r="AP641" s="17" t="s">
        <v>33</v>
      </c>
    </row>
    <row r="642" spans="40:42" x14ac:dyDescent="0.25">
      <c r="AN642" s="218" t="s">
        <v>758</v>
      </c>
      <c r="AO642" s="218" t="s">
        <v>755</v>
      </c>
      <c r="AP642" s="17" t="s">
        <v>33</v>
      </c>
    </row>
    <row r="643" spans="40:42" x14ac:dyDescent="0.25">
      <c r="AN643" s="218" t="s">
        <v>757</v>
      </c>
      <c r="AO643" s="218" t="s">
        <v>755</v>
      </c>
      <c r="AP643" s="17" t="s">
        <v>33</v>
      </c>
    </row>
    <row r="644" spans="40:42" x14ac:dyDescent="0.25">
      <c r="AN644" s="218" t="s">
        <v>757</v>
      </c>
      <c r="AO644" s="218" t="s">
        <v>755</v>
      </c>
      <c r="AP644" s="17" t="s">
        <v>33</v>
      </c>
    </row>
    <row r="645" spans="40:42" x14ac:dyDescent="0.25">
      <c r="AN645" s="218" t="s">
        <v>759</v>
      </c>
      <c r="AO645" s="218" t="s">
        <v>755</v>
      </c>
      <c r="AP645" s="17" t="s">
        <v>33</v>
      </c>
    </row>
    <row r="646" spans="40:42" x14ac:dyDescent="0.25">
      <c r="AN646" s="218" t="s">
        <v>760</v>
      </c>
      <c r="AO646" s="218" t="s">
        <v>755</v>
      </c>
      <c r="AP646" s="17" t="s">
        <v>33</v>
      </c>
    </row>
    <row r="647" spans="40:42" x14ac:dyDescent="0.25">
      <c r="AN647" s="218" t="s">
        <v>761</v>
      </c>
      <c r="AO647" s="218" t="s">
        <v>755</v>
      </c>
      <c r="AP647" s="17" t="s">
        <v>33</v>
      </c>
    </row>
    <row r="648" spans="40:42" x14ac:dyDescent="0.25">
      <c r="AN648" s="218" t="s">
        <v>762</v>
      </c>
      <c r="AO648" s="218" t="s">
        <v>755</v>
      </c>
      <c r="AP648" s="17" t="s">
        <v>33</v>
      </c>
    </row>
    <row r="649" spans="40:42" x14ac:dyDescent="0.25">
      <c r="AN649" s="218" t="s">
        <v>763</v>
      </c>
      <c r="AO649" s="218" t="s">
        <v>755</v>
      </c>
      <c r="AP649" s="17" t="s">
        <v>33</v>
      </c>
    </row>
    <row r="650" spans="40:42" x14ac:dyDescent="0.25">
      <c r="AN650" s="218" t="s">
        <v>764</v>
      </c>
      <c r="AO650" s="218" t="s">
        <v>755</v>
      </c>
      <c r="AP650" s="17" t="s">
        <v>33</v>
      </c>
    </row>
    <row r="651" spans="40:42" x14ac:dyDescent="0.25">
      <c r="AN651" s="218" t="s">
        <v>765</v>
      </c>
      <c r="AO651" s="218" t="s">
        <v>755</v>
      </c>
      <c r="AP651" s="218" t="s">
        <v>33</v>
      </c>
    </row>
    <row r="652" spans="40:42" x14ac:dyDescent="0.25">
      <c r="AN652" s="218" t="s">
        <v>766</v>
      </c>
      <c r="AO652" s="218" t="s">
        <v>755</v>
      </c>
      <c r="AP652" s="17" t="s">
        <v>33</v>
      </c>
    </row>
    <row r="653" spans="40:42" x14ac:dyDescent="0.25">
      <c r="AN653" s="218" t="s">
        <v>767</v>
      </c>
      <c r="AO653" s="218" t="s">
        <v>755</v>
      </c>
      <c r="AP653" s="17" t="s">
        <v>33</v>
      </c>
    </row>
    <row r="654" spans="40:42" x14ac:dyDescent="0.25">
      <c r="AN654" s="218" t="s">
        <v>768</v>
      </c>
      <c r="AO654" s="218" t="s">
        <v>755</v>
      </c>
      <c r="AP654" s="17" t="s">
        <v>33</v>
      </c>
    </row>
    <row r="655" spans="40:42" x14ac:dyDescent="0.25">
      <c r="AN655" s="218" t="s">
        <v>769</v>
      </c>
      <c r="AO655" s="218" t="s">
        <v>755</v>
      </c>
      <c r="AP655" s="17" t="s">
        <v>33</v>
      </c>
    </row>
    <row r="656" spans="40:42" x14ac:dyDescent="0.25">
      <c r="AN656" s="218" t="s">
        <v>770</v>
      </c>
      <c r="AO656" s="218" t="s">
        <v>755</v>
      </c>
      <c r="AP656" s="17" t="s">
        <v>33</v>
      </c>
    </row>
    <row r="657" spans="40:42" x14ac:dyDescent="0.25">
      <c r="AN657" s="218" t="s">
        <v>771</v>
      </c>
      <c r="AO657" s="218" t="s">
        <v>755</v>
      </c>
      <c r="AP657" s="17" t="s">
        <v>33</v>
      </c>
    </row>
    <row r="658" spans="40:42" x14ac:dyDescent="0.25">
      <c r="AN658" s="218" t="s">
        <v>772</v>
      </c>
      <c r="AO658" s="218" t="s">
        <v>755</v>
      </c>
      <c r="AP658" s="17" t="s">
        <v>33</v>
      </c>
    </row>
    <row r="659" spans="40:42" x14ac:dyDescent="0.25">
      <c r="AN659" s="218" t="s">
        <v>773</v>
      </c>
      <c r="AO659" s="218" t="s">
        <v>755</v>
      </c>
      <c r="AP659" s="17" t="s">
        <v>33</v>
      </c>
    </row>
    <row r="660" spans="40:42" x14ac:dyDescent="0.25">
      <c r="AN660" s="218" t="s">
        <v>774</v>
      </c>
      <c r="AO660" s="218" t="s">
        <v>755</v>
      </c>
      <c r="AP660" s="17" t="s">
        <v>33</v>
      </c>
    </row>
    <row r="661" spans="40:42" x14ac:dyDescent="0.25">
      <c r="AN661" s="218" t="s">
        <v>775</v>
      </c>
      <c r="AO661" s="218" t="s">
        <v>755</v>
      </c>
      <c r="AP661" s="17" t="s">
        <v>33</v>
      </c>
    </row>
    <row r="662" spans="40:42" x14ac:dyDescent="0.25">
      <c r="AN662" s="218" t="s">
        <v>776</v>
      </c>
      <c r="AO662" s="218" t="s">
        <v>755</v>
      </c>
      <c r="AP662" s="17" t="s">
        <v>33</v>
      </c>
    </row>
    <row r="663" spans="40:42" x14ac:dyDescent="0.25">
      <c r="AN663" s="218" t="s">
        <v>777</v>
      </c>
      <c r="AO663" s="218" t="s">
        <v>755</v>
      </c>
      <c r="AP663" s="17" t="s">
        <v>33</v>
      </c>
    </row>
    <row r="664" spans="40:42" x14ac:dyDescent="0.25">
      <c r="AN664" s="218" t="s">
        <v>778</v>
      </c>
      <c r="AO664" s="218" t="s">
        <v>755</v>
      </c>
      <c r="AP664" s="17" t="s">
        <v>33</v>
      </c>
    </row>
    <row r="665" spans="40:42" x14ac:dyDescent="0.25">
      <c r="AN665" s="218" t="s">
        <v>779</v>
      </c>
      <c r="AO665" s="218" t="s">
        <v>755</v>
      </c>
      <c r="AP665" s="17" t="s">
        <v>33</v>
      </c>
    </row>
    <row r="666" spans="40:42" x14ac:dyDescent="0.25">
      <c r="AN666" s="218" t="s">
        <v>780</v>
      </c>
      <c r="AO666" s="218" t="s">
        <v>755</v>
      </c>
      <c r="AP666" s="17" t="s">
        <v>33</v>
      </c>
    </row>
    <row r="667" spans="40:42" x14ac:dyDescent="0.25">
      <c r="AN667" s="219" t="s">
        <v>781</v>
      </c>
      <c r="AO667" s="219" t="s">
        <v>755</v>
      </c>
      <c r="AP667" s="17" t="s">
        <v>33</v>
      </c>
    </row>
    <row r="668" spans="40:42" x14ac:dyDescent="0.25">
      <c r="AN668" s="218" t="s">
        <v>782</v>
      </c>
      <c r="AO668" s="218" t="s">
        <v>755</v>
      </c>
      <c r="AP668" s="17" t="s">
        <v>33</v>
      </c>
    </row>
    <row r="669" spans="40:42" x14ac:dyDescent="0.25">
      <c r="AN669" s="218" t="s">
        <v>783</v>
      </c>
      <c r="AO669" s="218" t="s">
        <v>755</v>
      </c>
      <c r="AP669" s="17" t="s">
        <v>33</v>
      </c>
    </row>
    <row r="670" spans="40:42" x14ac:dyDescent="0.25">
      <c r="AN670" s="218" t="s">
        <v>784</v>
      </c>
      <c r="AO670" s="218" t="s">
        <v>755</v>
      </c>
      <c r="AP670" s="17" t="s">
        <v>33</v>
      </c>
    </row>
    <row r="671" spans="40:42" x14ac:dyDescent="0.25">
      <c r="AN671" s="218" t="s">
        <v>785</v>
      </c>
      <c r="AO671" s="218" t="s">
        <v>755</v>
      </c>
      <c r="AP671" s="17" t="s">
        <v>33</v>
      </c>
    </row>
    <row r="672" spans="40:42" x14ac:dyDescent="0.25">
      <c r="AN672" s="218" t="s">
        <v>1216</v>
      </c>
      <c r="AO672" s="218" t="s">
        <v>755</v>
      </c>
      <c r="AP672" s="17" t="s">
        <v>33</v>
      </c>
    </row>
    <row r="673" spans="40:42" x14ac:dyDescent="0.25">
      <c r="AN673" s="218" t="s">
        <v>786</v>
      </c>
      <c r="AO673" s="218" t="s">
        <v>755</v>
      </c>
      <c r="AP673" s="17" t="s">
        <v>33</v>
      </c>
    </row>
    <row r="674" spans="40:42" x14ac:dyDescent="0.25">
      <c r="AN674" s="218" t="s">
        <v>787</v>
      </c>
      <c r="AO674" s="218" t="s">
        <v>755</v>
      </c>
      <c r="AP674" s="17" t="s">
        <v>33</v>
      </c>
    </row>
    <row r="675" spans="40:42" x14ac:dyDescent="0.25">
      <c r="AN675" s="218" t="s">
        <v>788</v>
      </c>
      <c r="AO675" s="218" t="s">
        <v>755</v>
      </c>
      <c r="AP675" s="17" t="s">
        <v>33</v>
      </c>
    </row>
    <row r="676" spans="40:42" x14ac:dyDescent="0.25">
      <c r="AN676" s="218" t="s">
        <v>789</v>
      </c>
      <c r="AO676" s="218" t="s">
        <v>755</v>
      </c>
      <c r="AP676" s="17" t="s">
        <v>33</v>
      </c>
    </row>
    <row r="677" spans="40:42" x14ac:dyDescent="0.25">
      <c r="AN677" s="218" t="s">
        <v>790</v>
      </c>
      <c r="AO677" s="218" t="s">
        <v>755</v>
      </c>
      <c r="AP677" s="17" t="s">
        <v>33</v>
      </c>
    </row>
    <row r="678" spans="40:42" x14ac:dyDescent="0.25">
      <c r="AN678" s="218" t="s">
        <v>791</v>
      </c>
      <c r="AO678" s="218" t="s">
        <v>755</v>
      </c>
      <c r="AP678" s="17" t="s">
        <v>33</v>
      </c>
    </row>
    <row r="679" spans="40:42" x14ac:dyDescent="0.25">
      <c r="AN679" s="218" t="s">
        <v>792</v>
      </c>
      <c r="AO679" s="218" t="s">
        <v>755</v>
      </c>
      <c r="AP679" s="17" t="s">
        <v>33</v>
      </c>
    </row>
    <row r="680" spans="40:42" x14ac:dyDescent="0.25">
      <c r="AN680" s="218" t="s">
        <v>793</v>
      </c>
      <c r="AO680" s="218" t="s">
        <v>755</v>
      </c>
      <c r="AP680" s="17" t="s">
        <v>33</v>
      </c>
    </row>
    <row r="681" spans="40:42" x14ac:dyDescent="0.25">
      <c r="AN681" s="218" t="s">
        <v>794</v>
      </c>
      <c r="AO681" s="218" t="s">
        <v>755</v>
      </c>
      <c r="AP681" s="17" t="s">
        <v>33</v>
      </c>
    </row>
    <row r="682" spans="40:42" x14ac:dyDescent="0.25">
      <c r="AN682" s="218" t="s">
        <v>795</v>
      </c>
      <c r="AO682" s="218" t="s">
        <v>796</v>
      </c>
      <c r="AP682" s="218" t="s">
        <v>33</v>
      </c>
    </row>
    <row r="683" spans="40:42" x14ac:dyDescent="0.25">
      <c r="AN683" s="218" t="s">
        <v>1216</v>
      </c>
      <c r="AO683" s="218" t="s">
        <v>796</v>
      </c>
      <c r="AP683" s="17" t="s">
        <v>33</v>
      </c>
    </row>
    <row r="684" spans="40:42" x14ac:dyDescent="0.25">
      <c r="AN684" s="218" t="s">
        <v>797</v>
      </c>
      <c r="AO684" s="218" t="s">
        <v>796</v>
      </c>
      <c r="AP684" s="17" t="s">
        <v>33</v>
      </c>
    </row>
    <row r="685" spans="40:42" x14ac:dyDescent="0.25">
      <c r="AN685" s="218" t="s">
        <v>798</v>
      </c>
      <c r="AO685" s="218" t="s">
        <v>796</v>
      </c>
      <c r="AP685" s="17" t="s">
        <v>33</v>
      </c>
    </row>
    <row r="686" spans="40:42" x14ac:dyDescent="0.25">
      <c r="AN686" s="218" t="s">
        <v>799</v>
      </c>
      <c r="AO686" s="218" t="s">
        <v>800</v>
      </c>
      <c r="AP686" s="17" t="s">
        <v>33</v>
      </c>
    </row>
    <row r="687" spans="40:42" x14ac:dyDescent="0.25">
      <c r="AN687" s="218" t="s">
        <v>801</v>
      </c>
      <c r="AO687" s="218" t="s">
        <v>800</v>
      </c>
      <c r="AP687" s="17" t="s">
        <v>33</v>
      </c>
    </row>
    <row r="688" spans="40:42" x14ac:dyDescent="0.25">
      <c r="AN688" s="218" t="s">
        <v>802</v>
      </c>
      <c r="AO688" s="218" t="s">
        <v>800</v>
      </c>
      <c r="AP688" s="218" t="s">
        <v>33</v>
      </c>
    </row>
    <row r="689" spans="40:42" x14ac:dyDescent="0.25">
      <c r="AN689" s="218" t="s">
        <v>803</v>
      </c>
      <c r="AO689" s="218" t="s">
        <v>800</v>
      </c>
      <c r="AP689" s="17" t="s">
        <v>33</v>
      </c>
    </row>
    <row r="690" spans="40:42" x14ac:dyDescent="0.25">
      <c r="AN690" s="218" t="s">
        <v>804</v>
      </c>
      <c r="AO690" s="218" t="s">
        <v>800</v>
      </c>
      <c r="AP690" s="17" t="s">
        <v>33</v>
      </c>
    </row>
    <row r="691" spans="40:42" x14ac:dyDescent="0.25">
      <c r="AN691" s="218" t="s">
        <v>805</v>
      </c>
      <c r="AO691" s="218" t="s">
        <v>800</v>
      </c>
      <c r="AP691" s="17" t="s">
        <v>33</v>
      </c>
    </row>
    <row r="692" spans="40:42" x14ac:dyDescent="0.25">
      <c r="AN692" s="218" t="s">
        <v>806</v>
      </c>
      <c r="AO692" s="218" t="s">
        <v>800</v>
      </c>
      <c r="AP692" s="218" t="s">
        <v>33</v>
      </c>
    </row>
    <row r="693" spans="40:42" x14ac:dyDescent="0.25">
      <c r="AN693" s="218" t="s">
        <v>807</v>
      </c>
      <c r="AO693" s="218" t="s">
        <v>800</v>
      </c>
      <c r="AP693" s="218" t="s">
        <v>33</v>
      </c>
    </row>
    <row r="694" spans="40:42" x14ac:dyDescent="0.25">
      <c r="AN694" s="218" t="s">
        <v>1236</v>
      </c>
      <c r="AO694" s="218" t="s">
        <v>800</v>
      </c>
      <c r="AP694" s="17" t="s">
        <v>33</v>
      </c>
    </row>
    <row r="695" spans="40:42" x14ac:dyDescent="0.25">
      <c r="AN695" s="218" t="s">
        <v>808</v>
      </c>
      <c r="AO695" s="218" t="s">
        <v>800</v>
      </c>
      <c r="AP695" s="17" t="s">
        <v>33</v>
      </c>
    </row>
    <row r="696" spans="40:42" x14ac:dyDescent="0.25">
      <c r="AN696" s="218" t="s">
        <v>809</v>
      </c>
      <c r="AO696" s="218" t="s">
        <v>800</v>
      </c>
      <c r="AP696" s="17" t="s">
        <v>33</v>
      </c>
    </row>
    <row r="697" spans="40:42" x14ac:dyDescent="0.25">
      <c r="AN697" s="218" t="s">
        <v>810</v>
      </c>
      <c r="AO697" s="218" t="s">
        <v>800</v>
      </c>
      <c r="AP697" s="17" t="s">
        <v>33</v>
      </c>
    </row>
    <row r="698" spans="40:42" x14ac:dyDescent="0.25">
      <c r="AN698" s="218" t="s">
        <v>811</v>
      </c>
      <c r="AO698" s="218" t="s">
        <v>800</v>
      </c>
      <c r="AP698" s="17" t="s">
        <v>33</v>
      </c>
    </row>
    <row r="699" spans="40:42" x14ac:dyDescent="0.25">
      <c r="AN699" s="218" t="s">
        <v>812</v>
      </c>
      <c r="AO699" s="218" t="s">
        <v>800</v>
      </c>
      <c r="AP699" s="17" t="s">
        <v>33</v>
      </c>
    </row>
    <row r="700" spans="40:42" x14ac:dyDescent="0.25">
      <c r="AN700" s="218" t="s">
        <v>813</v>
      </c>
      <c r="AO700" s="218" t="s">
        <v>800</v>
      </c>
      <c r="AP700" s="17" t="s">
        <v>33</v>
      </c>
    </row>
    <row r="701" spans="40:42" x14ac:dyDescent="0.25">
      <c r="AN701" s="218" t="s">
        <v>814</v>
      </c>
      <c r="AO701" s="218" t="s">
        <v>800</v>
      </c>
      <c r="AP701" s="17" t="s">
        <v>33</v>
      </c>
    </row>
    <row r="702" spans="40:42" x14ac:dyDescent="0.25">
      <c r="AN702" s="218" t="s">
        <v>815</v>
      </c>
      <c r="AO702" s="218" t="s">
        <v>800</v>
      </c>
      <c r="AP702" s="17" t="s">
        <v>33</v>
      </c>
    </row>
    <row r="703" spans="40:42" x14ac:dyDescent="0.25">
      <c r="AN703" s="218" t="s">
        <v>816</v>
      </c>
      <c r="AO703" s="218" t="s">
        <v>800</v>
      </c>
      <c r="AP703" s="17" t="s">
        <v>33</v>
      </c>
    </row>
    <row r="704" spans="40:42" x14ac:dyDescent="0.25">
      <c r="AN704" s="218" t="s">
        <v>817</v>
      </c>
      <c r="AO704" s="218" t="s">
        <v>800</v>
      </c>
      <c r="AP704" s="17" t="s">
        <v>33</v>
      </c>
    </row>
    <row r="705" spans="40:42" x14ac:dyDescent="0.25">
      <c r="AN705" s="218" t="s">
        <v>818</v>
      </c>
      <c r="AO705" s="218" t="s">
        <v>800</v>
      </c>
      <c r="AP705" s="17" t="s">
        <v>33</v>
      </c>
    </row>
    <row r="706" spans="40:42" x14ac:dyDescent="0.25">
      <c r="AN706" s="218" t="s">
        <v>819</v>
      </c>
      <c r="AO706" s="218" t="s">
        <v>800</v>
      </c>
      <c r="AP706" s="17" t="s">
        <v>33</v>
      </c>
    </row>
    <row r="707" spans="40:42" x14ac:dyDescent="0.25">
      <c r="AN707" s="218" t="s">
        <v>820</v>
      </c>
      <c r="AO707" s="218" t="s">
        <v>800</v>
      </c>
      <c r="AP707" s="17" t="s">
        <v>33</v>
      </c>
    </row>
    <row r="708" spans="40:42" x14ac:dyDescent="0.25">
      <c r="AN708" s="218" t="s">
        <v>1237</v>
      </c>
      <c r="AO708" s="218" t="s">
        <v>800</v>
      </c>
      <c r="AP708" s="17" t="s">
        <v>33</v>
      </c>
    </row>
    <row r="709" spans="40:42" x14ac:dyDescent="0.25">
      <c r="AN709" s="218" t="s">
        <v>821</v>
      </c>
      <c r="AO709" s="218" t="s">
        <v>800</v>
      </c>
      <c r="AP709" s="17" t="s">
        <v>33</v>
      </c>
    </row>
    <row r="710" spans="40:42" x14ac:dyDescent="0.25">
      <c r="AN710" s="218" t="s">
        <v>822</v>
      </c>
      <c r="AO710" s="218" t="s">
        <v>800</v>
      </c>
      <c r="AP710" s="17" t="s">
        <v>33</v>
      </c>
    </row>
    <row r="711" spans="40:42" x14ac:dyDescent="0.25">
      <c r="AN711" s="218" t="s">
        <v>823</v>
      </c>
      <c r="AO711" s="218" t="s">
        <v>800</v>
      </c>
      <c r="AP711" s="17" t="s">
        <v>33</v>
      </c>
    </row>
    <row r="712" spans="40:42" x14ac:dyDescent="0.25">
      <c r="AN712" s="218" t="s">
        <v>824</v>
      </c>
      <c r="AO712" s="218" t="s">
        <v>800</v>
      </c>
      <c r="AP712" s="17" t="s">
        <v>33</v>
      </c>
    </row>
    <row r="713" spans="40:42" x14ac:dyDescent="0.25">
      <c r="AN713" s="218" t="s">
        <v>825</v>
      </c>
      <c r="AO713" s="218" t="s">
        <v>800</v>
      </c>
      <c r="AP713" s="17" t="s">
        <v>33</v>
      </c>
    </row>
    <row r="714" spans="40:42" x14ac:dyDescent="0.25">
      <c r="AN714" s="218" t="s">
        <v>826</v>
      </c>
      <c r="AO714" s="218" t="s">
        <v>800</v>
      </c>
      <c r="AP714" s="17" t="s">
        <v>33</v>
      </c>
    </row>
    <row r="715" spans="40:42" x14ac:dyDescent="0.25">
      <c r="AN715" s="218" t="s">
        <v>827</v>
      </c>
      <c r="AO715" s="218" t="s">
        <v>800</v>
      </c>
      <c r="AP715" s="17" t="s">
        <v>33</v>
      </c>
    </row>
    <row r="716" spans="40:42" x14ac:dyDescent="0.25">
      <c r="AN716" s="218" t="s">
        <v>828</v>
      </c>
      <c r="AO716" s="218" t="s">
        <v>800</v>
      </c>
      <c r="AP716" s="17" t="s">
        <v>33</v>
      </c>
    </row>
    <row r="717" spans="40:42" x14ac:dyDescent="0.25">
      <c r="AN717" s="218" t="s">
        <v>829</v>
      </c>
      <c r="AO717" s="218" t="s">
        <v>800</v>
      </c>
      <c r="AP717" s="17" t="s">
        <v>33</v>
      </c>
    </row>
    <row r="718" spans="40:42" x14ac:dyDescent="0.25">
      <c r="AN718" s="218" t="s">
        <v>830</v>
      </c>
      <c r="AO718" s="218" t="s">
        <v>800</v>
      </c>
      <c r="AP718" s="17" t="s">
        <v>33</v>
      </c>
    </row>
    <row r="719" spans="40:42" x14ac:dyDescent="0.25">
      <c r="AN719" s="218" t="s">
        <v>1216</v>
      </c>
      <c r="AO719" s="218" t="s">
        <v>800</v>
      </c>
      <c r="AP719" s="17" t="s">
        <v>33</v>
      </c>
    </row>
    <row r="720" spans="40:42" x14ac:dyDescent="0.25">
      <c r="AN720" s="218" t="s">
        <v>831</v>
      </c>
      <c r="AO720" s="218" t="s">
        <v>800</v>
      </c>
      <c r="AP720" s="17" t="s">
        <v>33</v>
      </c>
    </row>
    <row r="721" spans="40:42" x14ac:dyDescent="0.25">
      <c r="AN721" s="218" t="s">
        <v>832</v>
      </c>
      <c r="AO721" s="218" t="s">
        <v>800</v>
      </c>
      <c r="AP721" s="218" t="s">
        <v>33</v>
      </c>
    </row>
    <row r="722" spans="40:42" x14ac:dyDescent="0.25">
      <c r="AN722" s="218" t="s">
        <v>833</v>
      </c>
      <c r="AO722" s="218" t="s">
        <v>800</v>
      </c>
      <c r="AP722" s="17" t="s">
        <v>33</v>
      </c>
    </row>
    <row r="723" spans="40:42" x14ac:dyDescent="0.25">
      <c r="AN723" s="218" t="s">
        <v>834</v>
      </c>
      <c r="AO723" s="218" t="s">
        <v>800</v>
      </c>
      <c r="AP723" s="17" t="s">
        <v>33</v>
      </c>
    </row>
    <row r="724" spans="40:42" x14ac:dyDescent="0.25">
      <c r="AN724" s="218" t="s">
        <v>835</v>
      </c>
      <c r="AO724" s="218" t="s">
        <v>800</v>
      </c>
      <c r="AP724" s="17" t="s">
        <v>33</v>
      </c>
    </row>
    <row r="725" spans="40:42" x14ac:dyDescent="0.25">
      <c r="AN725" s="218" t="s">
        <v>836</v>
      </c>
      <c r="AO725" s="218" t="s">
        <v>800</v>
      </c>
      <c r="AP725" s="17" t="s">
        <v>33</v>
      </c>
    </row>
    <row r="726" spans="40:42" x14ac:dyDescent="0.25">
      <c r="AN726" s="218" t="s">
        <v>837</v>
      </c>
      <c r="AO726" s="218" t="s">
        <v>800</v>
      </c>
      <c r="AP726" s="17" t="s">
        <v>33</v>
      </c>
    </row>
    <row r="727" spans="40:42" x14ac:dyDescent="0.25">
      <c r="AN727" s="218" t="s">
        <v>838</v>
      </c>
      <c r="AO727" s="218" t="s">
        <v>800</v>
      </c>
      <c r="AP727" s="17" t="s">
        <v>33</v>
      </c>
    </row>
    <row r="728" spans="40:42" x14ac:dyDescent="0.25">
      <c r="AN728" s="218" t="s">
        <v>839</v>
      </c>
      <c r="AO728" s="218" t="s">
        <v>800</v>
      </c>
      <c r="AP728" s="17" t="s">
        <v>33</v>
      </c>
    </row>
    <row r="729" spans="40:42" x14ac:dyDescent="0.25">
      <c r="AN729" s="218" t="s">
        <v>840</v>
      </c>
      <c r="AO729" s="218" t="s">
        <v>800</v>
      </c>
      <c r="AP729" s="17" t="s">
        <v>33</v>
      </c>
    </row>
    <row r="730" spans="40:42" x14ac:dyDescent="0.25">
      <c r="AN730" s="218" t="s">
        <v>841</v>
      </c>
      <c r="AO730" s="218" t="s">
        <v>842</v>
      </c>
      <c r="AP730" s="17" t="s">
        <v>33</v>
      </c>
    </row>
    <row r="731" spans="40:42" x14ac:dyDescent="0.25">
      <c r="AN731" s="218" t="s">
        <v>843</v>
      </c>
      <c r="AO731" s="218" t="s">
        <v>842</v>
      </c>
      <c r="AP731" s="17" t="s">
        <v>33</v>
      </c>
    </row>
    <row r="732" spans="40:42" x14ac:dyDescent="0.25">
      <c r="AN732" s="218" t="s">
        <v>844</v>
      </c>
      <c r="AO732" s="218" t="s">
        <v>842</v>
      </c>
      <c r="AP732" s="17" t="s">
        <v>33</v>
      </c>
    </row>
    <row r="733" spans="40:42" x14ac:dyDescent="0.25">
      <c r="AN733" s="218" t="s">
        <v>845</v>
      </c>
      <c r="AO733" s="218" t="s">
        <v>842</v>
      </c>
      <c r="AP733" s="17" t="s">
        <v>33</v>
      </c>
    </row>
    <row r="734" spans="40:42" x14ac:dyDescent="0.25">
      <c r="AN734" s="218" t="s">
        <v>846</v>
      </c>
      <c r="AO734" s="218" t="s">
        <v>842</v>
      </c>
      <c r="AP734" s="17" t="s">
        <v>33</v>
      </c>
    </row>
    <row r="735" spans="40:42" x14ac:dyDescent="0.25">
      <c r="AN735" s="218" t="s">
        <v>847</v>
      </c>
      <c r="AO735" s="218" t="s">
        <v>842</v>
      </c>
      <c r="AP735" s="218" t="s">
        <v>33</v>
      </c>
    </row>
    <row r="736" spans="40:42" x14ac:dyDescent="0.25">
      <c r="AN736" s="218" t="s">
        <v>848</v>
      </c>
      <c r="AO736" s="218" t="s">
        <v>842</v>
      </c>
      <c r="AP736" s="17" t="s">
        <v>33</v>
      </c>
    </row>
    <row r="737" spans="40:42" x14ac:dyDescent="0.25">
      <c r="AN737" s="218" t="s">
        <v>849</v>
      </c>
      <c r="AO737" s="218" t="s">
        <v>842</v>
      </c>
      <c r="AP737" s="17" t="s">
        <v>33</v>
      </c>
    </row>
    <row r="738" spans="40:42" x14ac:dyDescent="0.25">
      <c r="AN738" s="218" t="s">
        <v>850</v>
      </c>
      <c r="AO738" s="218" t="s">
        <v>842</v>
      </c>
      <c r="AP738" s="17" t="s">
        <v>33</v>
      </c>
    </row>
    <row r="739" spans="40:42" x14ac:dyDescent="0.25">
      <c r="AN739" s="218" t="s">
        <v>851</v>
      </c>
      <c r="AO739" s="218" t="s">
        <v>842</v>
      </c>
      <c r="AP739" s="17" t="s">
        <v>33</v>
      </c>
    </row>
    <row r="740" spans="40:42" x14ac:dyDescent="0.25">
      <c r="AN740" s="218" t="s">
        <v>852</v>
      </c>
      <c r="AO740" s="218" t="s">
        <v>842</v>
      </c>
      <c r="AP740" s="17" t="s">
        <v>33</v>
      </c>
    </row>
    <row r="741" spans="40:42" x14ac:dyDescent="0.25">
      <c r="AN741" s="218" t="s">
        <v>853</v>
      </c>
      <c r="AO741" s="218" t="s">
        <v>842</v>
      </c>
      <c r="AP741" s="218" t="s">
        <v>33</v>
      </c>
    </row>
    <row r="742" spans="40:42" x14ac:dyDescent="0.25">
      <c r="AN742" s="218" t="s">
        <v>854</v>
      </c>
      <c r="AO742" s="218" t="s">
        <v>842</v>
      </c>
      <c r="AP742" s="17" t="s">
        <v>33</v>
      </c>
    </row>
    <row r="743" spans="40:42" x14ac:dyDescent="0.25">
      <c r="AN743" s="218" t="s">
        <v>855</v>
      </c>
      <c r="AO743" s="218" t="s">
        <v>842</v>
      </c>
      <c r="AP743" s="17" t="s">
        <v>33</v>
      </c>
    </row>
    <row r="744" spans="40:42" x14ac:dyDescent="0.25">
      <c r="AN744" s="218" t="s">
        <v>856</v>
      </c>
      <c r="AO744" s="218" t="s">
        <v>842</v>
      </c>
      <c r="AP744" s="17" t="s">
        <v>33</v>
      </c>
    </row>
    <row r="745" spans="40:42" x14ac:dyDescent="0.25">
      <c r="AN745" s="218" t="s">
        <v>857</v>
      </c>
      <c r="AO745" s="218" t="s">
        <v>842</v>
      </c>
      <c r="AP745" s="17" t="s">
        <v>33</v>
      </c>
    </row>
    <row r="746" spans="40:42" x14ac:dyDescent="0.25">
      <c r="AN746" s="218" t="s">
        <v>858</v>
      </c>
      <c r="AO746" s="218" t="s">
        <v>842</v>
      </c>
      <c r="AP746" s="17" t="s">
        <v>33</v>
      </c>
    </row>
    <row r="747" spans="40:42" x14ac:dyDescent="0.25">
      <c r="AN747" s="218" t="s">
        <v>859</v>
      </c>
      <c r="AO747" s="218" t="s">
        <v>842</v>
      </c>
      <c r="AP747" s="17" t="s">
        <v>33</v>
      </c>
    </row>
    <row r="748" spans="40:42" x14ac:dyDescent="0.25">
      <c r="AN748" s="218" t="s">
        <v>860</v>
      </c>
      <c r="AO748" s="218" t="s">
        <v>842</v>
      </c>
      <c r="AP748" s="17" t="s">
        <v>33</v>
      </c>
    </row>
    <row r="749" spans="40:42" x14ac:dyDescent="0.25">
      <c r="AN749" s="218" t="s">
        <v>861</v>
      </c>
      <c r="AO749" s="218" t="s">
        <v>842</v>
      </c>
      <c r="AP749" s="17" t="s">
        <v>33</v>
      </c>
    </row>
    <row r="750" spans="40:42" x14ac:dyDescent="0.25">
      <c r="AN750" s="218" t="s">
        <v>862</v>
      </c>
      <c r="AO750" s="218" t="s">
        <v>842</v>
      </c>
      <c r="AP750" s="17" t="s">
        <v>33</v>
      </c>
    </row>
    <row r="751" spans="40:42" x14ac:dyDescent="0.25">
      <c r="AN751" s="218" t="s">
        <v>863</v>
      </c>
      <c r="AO751" s="218" t="s">
        <v>842</v>
      </c>
      <c r="AP751" s="17" t="s">
        <v>33</v>
      </c>
    </row>
    <row r="752" spans="40:42" x14ac:dyDescent="0.25">
      <c r="AN752" s="218" t="s">
        <v>864</v>
      </c>
      <c r="AO752" s="218" t="s">
        <v>842</v>
      </c>
      <c r="AP752" s="17" t="s">
        <v>33</v>
      </c>
    </row>
    <row r="753" spans="40:42" x14ac:dyDescent="0.25">
      <c r="AN753" s="218" t="s">
        <v>865</v>
      </c>
      <c r="AO753" s="218" t="s">
        <v>842</v>
      </c>
      <c r="AP753" s="17" t="s">
        <v>33</v>
      </c>
    </row>
    <row r="754" spans="40:42" x14ac:dyDescent="0.25">
      <c r="AN754" s="218" t="s">
        <v>866</v>
      </c>
      <c r="AO754" s="218" t="s">
        <v>842</v>
      </c>
      <c r="AP754" s="17" t="s">
        <v>33</v>
      </c>
    </row>
    <row r="755" spans="40:42" x14ac:dyDescent="0.25">
      <c r="AN755" s="218" t="s">
        <v>867</v>
      </c>
      <c r="AO755" s="218" t="s">
        <v>842</v>
      </c>
      <c r="AP755" s="17" t="s">
        <v>33</v>
      </c>
    </row>
    <row r="756" spans="40:42" x14ac:dyDescent="0.25">
      <c r="AN756" s="218" t="s">
        <v>868</v>
      </c>
      <c r="AO756" s="218" t="s">
        <v>842</v>
      </c>
      <c r="AP756" s="17" t="s">
        <v>33</v>
      </c>
    </row>
    <row r="757" spans="40:42" x14ac:dyDescent="0.25">
      <c r="AN757" s="218" t="s">
        <v>869</v>
      </c>
      <c r="AO757" s="218" t="s">
        <v>842</v>
      </c>
      <c r="AP757" s="17" t="s">
        <v>33</v>
      </c>
    </row>
    <row r="758" spans="40:42" x14ac:dyDescent="0.25">
      <c r="AN758" s="218" t="s">
        <v>870</v>
      </c>
      <c r="AO758" s="218" t="s">
        <v>842</v>
      </c>
      <c r="AP758" s="17" t="s">
        <v>33</v>
      </c>
    </row>
    <row r="759" spans="40:42" x14ac:dyDescent="0.25">
      <c r="AN759" s="218" t="s">
        <v>871</v>
      </c>
      <c r="AO759" s="218" t="s">
        <v>842</v>
      </c>
      <c r="AP759" s="17" t="s">
        <v>33</v>
      </c>
    </row>
    <row r="760" spans="40:42" x14ac:dyDescent="0.25">
      <c r="AN760" s="218" t="s">
        <v>872</v>
      </c>
      <c r="AO760" s="218" t="s">
        <v>842</v>
      </c>
      <c r="AP760" s="17" t="s">
        <v>33</v>
      </c>
    </row>
    <row r="761" spans="40:42" x14ac:dyDescent="0.25">
      <c r="AN761" s="218" t="s">
        <v>873</v>
      </c>
      <c r="AO761" s="218" t="s">
        <v>842</v>
      </c>
      <c r="AP761" s="17" t="s">
        <v>33</v>
      </c>
    </row>
    <row r="762" spans="40:42" x14ac:dyDescent="0.25">
      <c r="AN762" s="218" t="s">
        <v>874</v>
      </c>
      <c r="AO762" s="218" t="s">
        <v>842</v>
      </c>
      <c r="AP762" s="17" t="s">
        <v>33</v>
      </c>
    </row>
    <row r="763" spans="40:42" x14ac:dyDescent="0.25">
      <c r="AN763" s="218" t="s">
        <v>875</v>
      </c>
      <c r="AO763" s="218" t="s">
        <v>842</v>
      </c>
      <c r="AP763" s="17" t="s">
        <v>33</v>
      </c>
    </row>
    <row r="764" spans="40:42" x14ac:dyDescent="0.25">
      <c r="AN764" s="218" t="s">
        <v>876</v>
      </c>
      <c r="AO764" s="218" t="s">
        <v>842</v>
      </c>
      <c r="AP764" s="17" t="s">
        <v>33</v>
      </c>
    </row>
    <row r="765" spans="40:42" x14ac:dyDescent="0.25">
      <c r="AN765" s="218" t="s">
        <v>1238</v>
      </c>
      <c r="AO765" s="218" t="s">
        <v>842</v>
      </c>
      <c r="AP765" s="17" t="s">
        <v>33</v>
      </c>
    </row>
    <row r="766" spans="40:42" x14ac:dyDescent="0.25">
      <c r="AN766" s="218" t="s">
        <v>877</v>
      </c>
      <c r="AO766" s="218" t="s">
        <v>842</v>
      </c>
      <c r="AP766" s="17" t="s">
        <v>33</v>
      </c>
    </row>
    <row r="767" spans="40:42" x14ac:dyDescent="0.25">
      <c r="AN767" s="218" t="s">
        <v>878</v>
      </c>
      <c r="AO767" s="218" t="s">
        <v>842</v>
      </c>
      <c r="AP767" s="17" t="s">
        <v>33</v>
      </c>
    </row>
    <row r="768" spans="40:42" x14ac:dyDescent="0.25">
      <c r="AN768" s="218" t="s">
        <v>1216</v>
      </c>
      <c r="AO768" s="218" t="s">
        <v>842</v>
      </c>
      <c r="AP768" s="17" t="s">
        <v>33</v>
      </c>
    </row>
    <row r="769" spans="40:42" x14ac:dyDescent="0.25">
      <c r="AN769" s="218" t="s">
        <v>879</v>
      </c>
      <c r="AO769" s="218" t="s">
        <v>842</v>
      </c>
      <c r="AP769" s="17" t="s">
        <v>33</v>
      </c>
    </row>
    <row r="770" spans="40:42" x14ac:dyDescent="0.25">
      <c r="AN770" s="218" t="s">
        <v>880</v>
      </c>
      <c r="AO770" s="218" t="s">
        <v>842</v>
      </c>
      <c r="AP770" s="17" t="s">
        <v>33</v>
      </c>
    </row>
    <row r="771" spans="40:42" x14ac:dyDescent="0.25">
      <c r="AN771" s="218" t="s">
        <v>881</v>
      </c>
      <c r="AO771" s="218" t="s">
        <v>842</v>
      </c>
      <c r="AP771" s="17" t="s">
        <v>33</v>
      </c>
    </row>
    <row r="772" spans="40:42" x14ac:dyDescent="0.25">
      <c r="AN772" s="218" t="s">
        <v>882</v>
      </c>
      <c r="AO772" s="218" t="s">
        <v>842</v>
      </c>
      <c r="AP772" s="17" t="s">
        <v>33</v>
      </c>
    </row>
    <row r="773" spans="40:42" x14ac:dyDescent="0.25">
      <c r="AN773" s="218" t="s">
        <v>883</v>
      </c>
      <c r="AO773" s="218" t="s">
        <v>842</v>
      </c>
      <c r="AP773" s="17" t="s">
        <v>33</v>
      </c>
    </row>
    <row r="774" spans="40:42" x14ac:dyDescent="0.25">
      <c r="AN774" s="218" t="s">
        <v>884</v>
      </c>
      <c r="AO774" s="218" t="s">
        <v>842</v>
      </c>
      <c r="AP774" s="17" t="s">
        <v>33</v>
      </c>
    </row>
    <row r="775" spans="40:42" x14ac:dyDescent="0.25">
      <c r="AN775" s="218" t="s">
        <v>885</v>
      </c>
      <c r="AO775" s="218" t="s">
        <v>842</v>
      </c>
      <c r="AP775" s="17" t="s">
        <v>33</v>
      </c>
    </row>
    <row r="776" spans="40:42" x14ac:dyDescent="0.25">
      <c r="AN776" s="218" t="s">
        <v>886</v>
      </c>
      <c r="AO776" s="218" t="s">
        <v>842</v>
      </c>
      <c r="AP776" s="17" t="s">
        <v>33</v>
      </c>
    </row>
    <row r="777" spans="40:42" x14ac:dyDescent="0.25">
      <c r="AN777" s="218" t="s">
        <v>887</v>
      </c>
      <c r="AO777" s="218" t="s">
        <v>842</v>
      </c>
      <c r="AP777" s="17" t="s">
        <v>33</v>
      </c>
    </row>
    <row r="778" spans="40:42" x14ac:dyDescent="0.25">
      <c r="AN778" s="218" t="s">
        <v>888</v>
      </c>
      <c r="AO778" s="218" t="s">
        <v>842</v>
      </c>
      <c r="AP778" s="17" t="s">
        <v>33</v>
      </c>
    </row>
    <row r="779" spans="40:42" x14ac:dyDescent="0.25">
      <c r="AN779" s="218" t="s">
        <v>889</v>
      </c>
      <c r="AO779" s="218" t="s">
        <v>842</v>
      </c>
      <c r="AP779" s="17" t="s">
        <v>33</v>
      </c>
    </row>
    <row r="780" spans="40:42" x14ac:dyDescent="0.25">
      <c r="AN780" s="218" t="s">
        <v>890</v>
      </c>
      <c r="AO780" s="218" t="s">
        <v>842</v>
      </c>
      <c r="AP780" s="218" t="s">
        <v>33</v>
      </c>
    </row>
    <row r="781" spans="40:42" x14ac:dyDescent="0.25">
      <c r="AN781" s="218" t="s">
        <v>891</v>
      </c>
      <c r="AO781" s="218" t="s">
        <v>842</v>
      </c>
      <c r="AP781" s="17" t="s">
        <v>33</v>
      </c>
    </row>
    <row r="782" spans="40:42" x14ac:dyDescent="0.25">
      <c r="AN782" s="218" t="s">
        <v>892</v>
      </c>
      <c r="AO782" s="218" t="s">
        <v>842</v>
      </c>
      <c r="AP782" s="17" t="s">
        <v>33</v>
      </c>
    </row>
    <row r="783" spans="40:42" x14ac:dyDescent="0.25">
      <c r="AN783" s="218" t="s">
        <v>893</v>
      </c>
      <c r="AO783" s="218" t="s">
        <v>842</v>
      </c>
      <c r="AP783" s="17" t="s">
        <v>33</v>
      </c>
    </row>
    <row r="784" spans="40:42" x14ac:dyDescent="0.25">
      <c r="AN784" s="218" t="s">
        <v>894</v>
      </c>
      <c r="AO784" s="218" t="s">
        <v>895</v>
      </c>
      <c r="AP784" s="17" t="s">
        <v>33</v>
      </c>
    </row>
    <row r="785" spans="40:42" x14ac:dyDescent="0.25">
      <c r="AN785" s="218" t="s">
        <v>896</v>
      </c>
      <c r="AO785" s="218" t="s">
        <v>895</v>
      </c>
      <c r="AP785" s="17" t="s">
        <v>33</v>
      </c>
    </row>
    <row r="786" spans="40:42" x14ac:dyDescent="0.25">
      <c r="AN786" s="218" t="s">
        <v>897</v>
      </c>
      <c r="AO786" s="218" t="s">
        <v>895</v>
      </c>
      <c r="AP786" s="17" t="s">
        <v>33</v>
      </c>
    </row>
    <row r="787" spans="40:42" x14ac:dyDescent="0.25">
      <c r="AN787" s="218" t="s">
        <v>898</v>
      </c>
      <c r="AO787" s="218" t="s">
        <v>895</v>
      </c>
      <c r="AP787" s="17" t="s">
        <v>33</v>
      </c>
    </row>
    <row r="788" spans="40:42" x14ac:dyDescent="0.25">
      <c r="AN788" s="218" t="s">
        <v>1216</v>
      </c>
      <c r="AO788" s="218" t="s">
        <v>895</v>
      </c>
      <c r="AP788" s="17" t="s">
        <v>33</v>
      </c>
    </row>
    <row r="789" spans="40:42" x14ac:dyDescent="0.25">
      <c r="AN789" s="218" t="s">
        <v>899</v>
      </c>
      <c r="AO789" s="218" t="s">
        <v>895</v>
      </c>
      <c r="AP789" s="17" t="s">
        <v>33</v>
      </c>
    </row>
    <row r="790" spans="40:42" x14ac:dyDescent="0.25">
      <c r="AN790" s="218" t="s">
        <v>900</v>
      </c>
      <c r="AO790" s="218" t="s">
        <v>895</v>
      </c>
      <c r="AP790" s="17" t="s">
        <v>33</v>
      </c>
    </row>
    <row r="791" spans="40:42" x14ac:dyDescent="0.25">
      <c r="AN791" s="218" t="s">
        <v>901</v>
      </c>
      <c r="AO791" s="218" t="s">
        <v>895</v>
      </c>
      <c r="AP791" s="17" t="s">
        <v>33</v>
      </c>
    </row>
    <row r="792" spans="40:42" x14ac:dyDescent="0.25">
      <c r="AN792" s="218" t="s">
        <v>902</v>
      </c>
      <c r="AO792" s="218" t="s">
        <v>903</v>
      </c>
      <c r="AP792" s="17" t="s">
        <v>33</v>
      </c>
    </row>
    <row r="793" spans="40:42" x14ac:dyDescent="0.25">
      <c r="AN793" s="218" t="s">
        <v>904</v>
      </c>
      <c r="AO793" s="218" t="s">
        <v>903</v>
      </c>
      <c r="AP793" s="17" t="s">
        <v>19</v>
      </c>
    </row>
    <row r="794" spans="40:42" x14ac:dyDescent="0.25">
      <c r="AN794" s="218" t="s">
        <v>905</v>
      </c>
      <c r="AO794" s="218" t="s">
        <v>903</v>
      </c>
      <c r="AP794" s="17" t="s">
        <v>33</v>
      </c>
    </row>
    <row r="795" spans="40:42" x14ac:dyDescent="0.25">
      <c r="AN795" s="218" t="s">
        <v>907</v>
      </c>
      <c r="AO795" s="218" t="s">
        <v>903</v>
      </c>
      <c r="AP795" s="17" t="s">
        <v>33</v>
      </c>
    </row>
    <row r="796" spans="40:42" x14ac:dyDescent="0.25">
      <c r="AN796" s="218" t="s">
        <v>908</v>
      </c>
      <c r="AO796" s="218" t="s">
        <v>903</v>
      </c>
      <c r="AP796" s="17" t="s">
        <v>33</v>
      </c>
    </row>
    <row r="797" spans="40:42" x14ac:dyDescent="0.25">
      <c r="AN797" s="218" t="s">
        <v>909</v>
      </c>
      <c r="AO797" s="218" t="s">
        <v>903</v>
      </c>
      <c r="AP797" s="17" t="s">
        <v>33</v>
      </c>
    </row>
    <row r="798" spans="40:42" x14ac:dyDescent="0.25">
      <c r="AN798" s="218" t="s">
        <v>906</v>
      </c>
      <c r="AO798" s="218" t="s">
        <v>903</v>
      </c>
      <c r="AP798" s="17" t="s">
        <v>33</v>
      </c>
    </row>
    <row r="799" spans="40:42" x14ac:dyDescent="0.25">
      <c r="AN799" s="218" t="s">
        <v>910</v>
      </c>
      <c r="AO799" s="218" t="s">
        <v>903</v>
      </c>
      <c r="AP799" s="17" t="s">
        <v>33</v>
      </c>
    </row>
    <row r="800" spans="40:42" x14ac:dyDescent="0.25">
      <c r="AN800" s="218" t="s">
        <v>911</v>
      </c>
      <c r="AO800" s="218" t="s">
        <v>903</v>
      </c>
      <c r="AP800" s="17" t="s">
        <v>33</v>
      </c>
    </row>
    <row r="801" spans="40:42" x14ac:dyDescent="0.25">
      <c r="AN801" s="218" t="s">
        <v>912</v>
      </c>
      <c r="AO801" s="218" t="s">
        <v>903</v>
      </c>
      <c r="AP801" s="17" t="s">
        <v>33</v>
      </c>
    </row>
    <row r="802" spans="40:42" x14ac:dyDescent="0.25">
      <c r="AN802" s="218" t="s">
        <v>913</v>
      </c>
      <c r="AO802" s="218" t="s">
        <v>903</v>
      </c>
      <c r="AP802" s="17" t="s">
        <v>33</v>
      </c>
    </row>
    <row r="803" spans="40:42" x14ac:dyDescent="0.25">
      <c r="AN803" s="218" t="s">
        <v>914</v>
      </c>
      <c r="AO803" s="218" t="s">
        <v>903</v>
      </c>
      <c r="AP803" s="17" t="s">
        <v>33</v>
      </c>
    </row>
    <row r="804" spans="40:42" x14ac:dyDescent="0.25">
      <c r="AN804" s="218" t="s">
        <v>915</v>
      </c>
      <c r="AO804" s="218" t="s">
        <v>903</v>
      </c>
      <c r="AP804" s="17" t="s">
        <v>19</v>
      </c>
    </row>
    <row r="805" spans="40:42" x14ac:dyDescent="0.25">
      <c r="AN805" s="218" t="s">
        <v>916</v>
      </c>
      <c r="AO805" s="218" t="s">
        <v>903</v>
      </c>
      <c r="AP805" s="17" t="s">
        <v>33</v>
      </c>
    </row>
    <row r="806" spans="40:42" x14ac:dyDescent="0.25">
      <c r="AN806" s="218" t="s">
        <v>917</v>
      </c>
      <c r="AO806" s="218" t="s">
        <v>903</v>
      </c>
      <c r="AP806" s="17" t="s">
        <v>33</v>
      </c>
    </row>
    <row r="807" spans="40:42" x14ac:dyDescent="0.25">
      <c r="AN807" s="218" t="s">
        <v>918</v>
      </c>
      <c r="AO807" s="218" t="s">
        <v>903</v>
      </c>
      <c r="AP807" s="17" t="s">
        <v>33</v>
      </c>
    </row>
    <row r="808" spans="40:42" x14ac:dyDescent="0.25">
      <c r="AN808" s="218" t="s">
        <v>919</v>
      </c>
      <c r="AO808" s="218" t="s">
        <v>903</v>
      </c>
      <c r="AP808" s="17" t="s">
        <v>33</v>
      </c>
    </row>
    <row r="809" spans="40:42" x14ac:dyDescent="0.25">
      <c r="AN809" s="218" t="s">
        <v>920</v>
      </c>
      <c r="AO809" s="218" t="s">
        <v>903</v>
      </c>
      <c r="AP809" s="17" t="s">
        <v>33</v>
      </c>
    </row>
    <row r="810" spans="40:42" x14ac:dyDescent="0.25">
      <c r="AN810" s="218" t="s">
        <v>921</v>
      </c>
      <c r="AO810" s="218" t="s">
        <v>903</v>
      </c>
      <c r="AP810" s="17" t="s">
        <v>33</v>
      </c>
    </row>
    <row r="811" spans="40:42" x14ac:dyDescent="0.25">
      <c r="AN811" s="218" t="s">
        <v>922</v>
      </c>
      <c r="AO811" s="218" t="s">
        <v>903</v>
      </c>
      <c r="AP811" s="17" t="s">
        <v>33</v>
      </c>
    </row>
    <row r="812" spans="40:42" x14ac:dyDescent="0.25">
      <c r="AN812" s="218" t="s">
        <v>923</v>
      </c>
      <c r="AO812" s="218" t="s">
        <v>903</v>
      </c>
      <c r="AP812" s="17" t="s">
        <v>33</v>
      </c>
    </row>
    <row r="813" spans="40:42" x14ac:dyDescent="0.25">
      <c r="AN813" s="218" t="s">
        <v>924</v>
      </c>
      <c r="AO813" s="218" t="s">
        <v>903</v>
      </c>
      <c r="AP813" s="17" t="s">
        <v>33</v>
      </c>
    </row>
    <row r="814" spans="40:42" x14ac:dyDescent="0.25">
      <c r="AN814" s="218" t="s">
        <v>925</v>
      </c>
      <c r="AO814" s="218" t="s">
        <v>903</v>
      </c>
      <c r="AP814" s="17" t="s">
        <v>33</v>
      </c>
    </row>
    <row r="815" spans="40:42" x14ac:dyDescent="0.25">
      <c r="AN815" s="218" t="s">
        <v>926</v>
      </c>
      <c r="AO815" s="218" t="s">
        <v>903</v>
      </c>
      <c r="AP815" s="218" t="s">
        <v>33</v>
      </c>
    </row>
    <row r="816" spans="40:42" x14ac:dyDescent="0.25">
      <c r="AN816" s="218" t="s">
        <v>927</v>
      </c>
      <c r="AO816" s="218" t="s">
        <v>903</v>
      </c>
      <c r="AP816" s="17" t="s">
        <v>33</v>
      </c>
    </row>
    <row r="817" spans="40:42" x14ac:dyDescent="0.25">
      <c r="AN817" s="218" t="s">
        <v>928</v>
      </c>
      <c r="AO817" s="218" t="s">
        <v>903</v>
      </c>
      <c r="AP817" s="17" t="s">
        <v>33</v>
      </c>
    </row>
    <row r="818" spans="40:42" x14ac:dyDescent="0.25">
      <c r="AN818" s="218" t="s">
        <v>929</v>
      </c>
      <c r="AO818" s="218" t="s">
        <v>903</v>
      </c>
      <c r="AP818" s="218" t="s">
        <v>33</v>
      </c>
    </row>
    <row r="819" spans="40:42" x14ac:dyDescent="0.25">
      <c r="AN819" s="218" t="s">
        <v>930</v>
      </c>
      <c r="AO819" s="218" t="s">
        <v>903</v>
      </c>
      <c r="AP819" s="218" t="s">
        <v>19</v>
      </c>
    </row>
    <row r="820" spans="40:42" x14ac:dyDescent="0.25">
      <c r="AN820" s="218" t="s">
        <v>931</v>
      </c>
      <c r="AO820" s="218" t="s">
        <v>903</v>
      </c>
      <c r="AP820" s="17" t="s">
        <v>33</v>
      </c>
    </row>
    <row r="821" spans="40:42" x14ac:dyDescent="0.25">
      <c r="AN821" s="218" t="s">
        <v>932</v>
      </c>
      <c r="AO821" s="218" t="s">
        <v>903</v>
      </c>
      <c r="AP821" s="218" t="s">
        <v>33</v>
      </c>
    </row>
    <row r="822" spans="40:42" x14ac:dyDescent="0.25">
      <c r="AN822" s="218" t="s">
        <v>933</v>
      </c>
      <c r="AO822" s="218" t="s">
        <v>903</v>
      </c>
      <c r="AP822" s="17" t="s">
        <v>33</v>
      </c>
    </row>
    <row r="823" spans="40:42" x14ac:dyDescent="0.25">
      <c r="AN823" s="218" t="s">
        <v>934</v>
      </c>
      <c r="AO823" s="218" t="s">
        <v>903</v>
      </c>
      <c r="AP823" s="17" t="s">
        <v>33</v>
      </c>
    </row>
    <row r="824" spans="40:42" x14ac:dyDescent="0.25">
      <c r="AN824" s="218" t="s">
        <v>935</v>
      </c>
      <c r="AO824" s="218" t="s">
        <v>903</v>
      </c>
      <c r="AP824" s="17" t="s">
        <v>33</v>
      </c>
    </row>
    <row r="825" spans="40:42" x14ac:dyDescent="0.25">
      <c r="AN825" s="218" t="s">
        <v>936</v>
      </c>
      <c r="AO825" s="218" t="s">
        <v>903</v>
      </c>
      <c r="AP825" s="17" t="s">
        <v>33</v>
      </c>
    </row>
    <row r="826" spans="40:42" x14ac:dyDescent="0.25">
      <c r="AN826" s="218" t="s">
        <v>937</v>
      </c>
      <c r="AO826" s="218" t="s">
        <v>903</v>
      </c>
      <c r="AP826" s="17" t="s">
        <v>33</v>
      </c>
    </row>
    <row r="827" spans="40:42" x14ac:dyDescent="0.25">
      <c r="AN827" s="218" t="s">
        <v>938</v>
      </c>
      <c r="AO827" s="218" t="s">
        <v>903</v>
      </c>
      <c r="AP827" s="17" t="s">
        <v>33</v>
      </c>
    </row>
    <row r="828" spans="40:42" x14ac:dyDescent="0.25">
      <c r="AN828" s="218" t="s">
        <v>939</v>
      </c>
      <c r="AO828" s="218" t="s">
        <v>903</v>
      </c>
      <c r="AP828" s="17" t="s">
        <v>33</v>
      </c>
    </row>
    <row r="829" spans="40:42" x14ac:dyDescent="0.25">
      <c r="AN829" s="218" t="s">
        <v>940</v>
      </c>
      <c r="AO829" s="218" t="s">
        <v>903</v>
      </c>
      <c r="AP829" s="17" t="s">
        <v>33</v>
      </c>
    </row>
    <row r="830" spans="40:42" x14ac:dyDescent="0.25">
      <c r="AN830" s="218" t="s">
        <v>941</v>
      </c>
      <c r="AO830" s="218" t="s">
        <v>903</v>
      </c>
      <c r="AP830" s="17" t="s">
        <v>33</v>
      </c>
    </row>
    <row r="831" spans="40:42" x14ac:dyDescent="0.25">
      <c r="AN831" s="218" t="s">
        <v>942</v>
      </c>
      <c r="AO831" s="218" t="s">
        <v>903</v>
      </c>
      <c r="AP831" s="17" t="s">
        <v>33</v>
      </c>
    </row>
    <row r="832" spans="40:42" x14ac:dyDescent="0.25">
      <c r="AN832" s="218" t="s">
        <v>943</v>
      </c>
      <c r="AO832" s="218" t="s">
        <v>903</v>
      </c>
      <c r="AP832" s="17" t="s">
        <v>33</v>
      </c>
    </row>
    <row r="833" spans="40:42" x14ac:dyDescent="0.25">
      <c r="AN833" s="218" t="s">
        <v>944</v>
      </c>
      <c r="AO833" s="218" t="s">
        <v>903</v>
      </c>
      <c r="AP833" s="17" t="s">
        <v>33</v>
      </c>
    </row>
    <row r="834" spans="40:42" x14ac:dyDescent="0.25">
      <c r="AN834" s="218" t="s">
        <v>945</v>
      </c>
      <c r="AO834" s="218" t="s">
        <v>903</v>
      </c>
      <c r="AP834" s="17" t="s">
        <v>33</v>
      </c>
    </row>
    <row r="835" spans="40:42" x14ac:dyDescent="0.25">
      <c r="AN835" s="218" t="s">
        <v>946</v>
      </c>
      <c r="AO835" s="218" t="s">
        <v>903</v>
      </c>
      <c r="AP835" s="17" t="s">
        <v>33</v>
      </c>
    </row>
    <row r="836" spans="40:42" x14ac:dyDescent="0.25">
      <c r="AN836" s="218" t="s">
        <v>947</v>
      </c>
      <c r="AO836" s="218" t="s">
        <v>903</v>
      </c>
      <c r="AP836" s="17" t="s">
        <v>33</v>
      </c>
    </row>
    <row r="837" spans="40:42" x14ac:dyDescent="0.25">
      <c r="AN837" s="218" t="s">
        <v>948</v>
      </c>
      <c r="AO837" s="218" t="s">
        <v>903</v>
      </c>
      <c r="AP837" s="218" t="s">
        <v>33</v>
      </c>
    </row>
    <row r="838" spans="40:42" x14ac:dyDescent="0.25">
      <c r="AN838" s="218" t="s">
        <v>949</v>
      </c>
      <c r="AO838" s="218" t="s">
        <v>903</v>
      </c>
      <c r="AP838" s="218" t="s">
        <v>33</v>
      </c>
    </row>
    <row r="839" spans="40:42" x14ac:dyDescent="0.25">
      <c r="AN839" s="218" t="s">
        <v>950</v>
      </c>
      <c r="AO839" s="218" t="s">
        <v>903</v>
      </c>
      <c r="AP839" s="17" t="s">
        <v>33</v>
      </c>
    </row>
    <row r="840" spans="40:42" x14ac:dyDescent="0.25">
      <c r="AN840" s="218" t="s">
        <v>951</v>
      </c>
      <c r="AO840" s="218" t="s">
        <v>903</v>
      </c>
      <c r="AP840" s="17" t="s">
        <v>33</v>
      </c>
    </row>
    <row r="841" spans="40:42" x14ac:dyDescent="0.25">
      <c r="AN841" s="218" t="s">
        <v>952</v>
      </c>
      <c r="AO841" s="218" t="s">
        <v>903</v>
      </c>
      <c r="AP841" s="17" t="s">
        <v>33</v>
      </c>
    </row>
    <row r="842" spans="40:42" x14ac:dyDescent="0.25">
      <c r="AN842" s="218" t="s">
        <v>953</v>
      </c>
      <c r="AO842" s="218" t="s">
        <v>903</v>
      </c>
      <c r="AP842" s="17" t="s">
        <v>33</v>
      </c>
    </row>
    <row r="843" spans="40:42" x14ac:dyDescent="0.25">
      <c r="AN843" s="218" t="s">
        <v>954</v>
      </c>
      <c r="AO843" s="218" t="s">
        <v>903</v>
      </c>
      <c r="AP843" s="17" t="s">
        <v>33</v>
      </c>
    </row>
    <row r="844" spans="40:42" x14ac:dyDescent="0.25">
      <c r="AN844" s="218" t="s">
        <v>955</v>
      </c>
      <c r="AO844" s="218" t="s">
        <v>903</v>
      </c>
      <c r="AP844" s="17" t="s">
        <v>33</v>
      </c>
    </row>
    <row r="845" spans="40:42" x14ac:dyDescent="0.25">
      <c r="AN845" s="218" t="s">
        <v>956</v>
      </c>
      <c r="AO845" s="218" t="s">
        <v>903</v>
      </c>
      <c r="AP845" s="17" t="s">
        <v>33</v>
      </c>
    </row>
    <row r="846" spans="40:42" x14ac:dyDescent="0.25">
      <c r="AN846" s="218" t="s">
        <v>957</v>
      </c>
      <c r="AO846" s="218" t="s">
        <v>903</v>
      </c>
      <c r="AP846" s="17" t="s">
        <v>33</v>
      </c>
    </row>
    <row r="847" spans="40:42" x14ac:dyDescent="0.25">
      <c r="AN847" s="218" t="s">
        <v>958</v>
      </c>
      <c r="AO847" s="218" t="s">
        <v>903</v>
      </c>
      <c r="AP847" s="17" t="s">
        <v>33</v>
      </c>
    </row>
    <row r="848" spans="40:42" x14ac:dyDescent="0.25">
      <c r="AN848" s="218" t="s">
        <v>959</v>
      </c>
      <c r="AO848" s="218" t="s">
        <v>903</v>
      </c>
      <c r="AP848" s="17" t="s">
        <v>33</v>
      </c>
    </row>
    <row r="849" spans="40:42" x14ac:dyDescent="0.25">
      <c r="AN849" s="218" t="s">
        <v>960</v>
      </c>
      <c r="AO849" s="218" t="s">
        <v>903</v>
      </c>
      <c r="AP849" s="17" t="s">
        <v>33</v>
      </c>
    </row>
    <row r="850" spans="40:42" x14ac:dyDescent="0.25">
      <c r="AN850" s="218" t="s">
        <v>961</v>
      </c>
      <c r="AO850" s="218" t="s">
        <v>903</v>
      </c>
      <c r="AP850" s="17" t="s">
        <v>33</v>
      </c>
    </row>
    <row r="851" spans="40:42" x14ac:dyDescent="0.25">
      <c r="AN851" s="218" t="s">
        <v>962</v>
      </c>
      <c r="AO851" s="218" t="s">
        <v>903</v>
      </c>
      <c r="AP851" s="17" t="s">
        <v>33</v>
      </c>
    </row>
    <row r="852" spans="40:42" x14ac:dyDescent="0.25">
      <c r="AN852" s="218" t="s">
        <v>963</v>
      </c>
      <c r="AO852" s="218" t="s">
        <v>903</v>
      </c>
      <c r="AP852" s="17" t="s">
        <v>33</v>
      </c>
    </row>
    <row r="853" spans="40:42" x14ac:dyDescent="0.25">
      <c r="AN853" s="218" t="s">
        <v>964</v>
      </c>
      <c r="AO853" s="218" t="s">
        <v>903</v>
      </c>
      <c r="AP853" s="17" t="s">
        <v>33</v>
      </c>
    </row>
    <row r="854" spans="40:42" x14ac:dyDescent="0.25">
      <c r="AN854" s="218" t="s">
        <v>1216</v>
      </c>
      <c r="AO854" s="218" t="s">
        <v>903</v>
      </c>
      <c r="AP854" s="17" t="s">
        <v>33</v>
      </c>
    </row>
    <row r="855" spans="40:42" x14ac:dyDescent="0.25">
      <c r="AN855" s="218" t="s">
        <v>965</v>
      </c>
      <c r="AO855" s="218" t="s">
        <v>903</v>
      </c>
      <c r="AP855" s="17" t="s">
        <v>33</v>
      </c>
    </row>
    <row r="856" spans="40:42" x14ac:dyDescent="0.25">
      <c r="AN856" s="218" t="s">
        <v>966</v>
      </c>
      <c r="AO856" s="218" t="s">
        <v>903</v>
      </c>
      <c r="AP856" s="17" t="s">
        <v>33</v>
      </c>
    </row>
    <row r="857" spans="40:42" x14ac:dyDescent="0.25">
      <c r="AN857" s="218" t="s">
        <v>967</v>
      </c>
      <c r="AO857" s="218" t="s">
        <v>903</v>
      </c>
      <c r="AP857" s="17" t="s">
        <v>33</v>
      </c>
    </row>
    <row r="858" spans="40:42" x14ac:dyDescent="0.25">
      <c r="AN858" s="218" t="s">
        <v>968</v>
      </c>
      <c r="AO858" s="218" t="s">
        <v>903</v>
      </c>
      <c r="AP858" s="17" t="s">
        <v>33</v>
      </c>
    </row>
    <row r="859" spans="40:42" x14ac:dyDescent="0.25">
      <c r="AN859" s="218" t="s">
        <v>969</v>
      </c>
      <c r="AO859" s="218" t="s">
        <v>903</v>
      </c>
      <c r="AP859" s="17" t="s">
        <v>33</v>
      </c>
    </row>
    <row r="860" spans="40:42" x14ac:dyDescent="0.25">
      <c r="AN860" s="218" t="s">
        <v>970</v>
      </c>
      <c r="AO860" s="218" t="s">
        <v>903</v>
      </c>
      <c r="AP860" s="17" t="s">
        <v>33</v>
      </c>
    </row>
    <row r="861" spans="40:42" x14ac:dyDescent="0.25">
      <c r="AN861" s="218" t="s">
        <v>971</v>
      </c>
      <c r="AO861" s="218" t="s">
        <v>903</v>
      </c>
      <c r="AP861" s="17" t="s">
        <v>33</v>
      </c>
    </row>
    <row r="862" spans="40:42" x14ac:dyDescent="0.25">
      <c r="AN862" s="218" t="s">
        <v>972</v>
      </c>
      <c r="AO862" s="218" t="s">
        <v>903</v>
      </c>
      <c r="AP862" s="17" t="s">
        <v>33</v>
      </c>
    </row>
    <row r="863" spans="40:42" x14ac:dyDescent="0.25">
      <c r="AN863" s="218" t="s">
        <v>973</v>
      </c>
      <c r="AO863" s="218" t="s">
        <v>903</v>
      </c>
      <c r="AP863" s="17" t="s">
        <v>33</v>
      </c>
    </row>
    <row r="864" spans="40:42" x14ac:dyDescent="0.25">
      <c r="AN864" s="218" t="s">
        <v>974</v>
      </c>
      <c r="AO864" s="218" t="s">
        <v>903</v>
      </c>
      <c r="AP864" s="17" t="s">
        <v>33</v>
      </c>
    </row>
    <row r="865" spans="40:42" x14ac:dyDescent="0.25">
      <c r="AN865" s="218" t="s">
        <v>975</v>
      </c>
      <c r="AO865" s="218" t="s">
        <v>903</v>
      </c>
      <c r="AP865" s="218" t="s">
        <v>33</v>
      </c>
    </row>
    <row r="866" spans="40:42" x14ac:dyDescent="0.25">
      <c r="AN866" s="218" t="s">
        <v>976</v>
      </c>
      <c r="AO866" s="218" t="s">
        <v>903</v>
      </c>
      <c r="AP866" s="17" t="s">
        <v>33</v>
      </c>
    </row>
    <row r="867" spans="40:42" x14ac:dyDescent="0.25">
      <c r="AN867" s="218" t="s">
        <v>977</v>
      </c>
      <c r="AO867" s="218" t="s">
        <v>903</v>
      </c>
      <c r="AP867" s="17" t="s">
        <v>33</v>
      </c>
    </row>
    <row r="868" spans="40:42" x14ac:dyDescent="0.25">
      <c r="AN868" s="218" t="s">
        <v>978</v>
      </c>
      <c r="AO868" s="218" t="s">
        <v>903</v>
      </c>
      <c r="AP868" s="17" t="s">
        <v>33</v>
      </c>
    </row>
    <row r="869" spans="40:42" x14ac:dyDescent="0.25">
      <c r="AN869" s="218" t="s">
        <v>979</v>
      </c>
      <c r="AO869" s="218" t="s">
        <v>903</v>
      </c>
      <c r="AP869" s="17" t="s">
        <v>33</v>
      </c>
    </row>
    <row r="870" spans="40:42" x14ac:dyDescent="0.25">
      <c r="AN870" s="218" t="s">
        <v>980</v>
      </c>
      <c r="AO870" s="218" t="s">
        <v>903</v>
      </c>
      <c r="AP870" s="17" t="s">
        <v>33</v>
      </c>
    </row>
    <row r="871" spans="40:42" x14ac:dyDescent="0.25">
      <c r="AN871" s="218" t="s">
        <v>981</v>
      </c>
      <c r="AO871" s="218" t="s">
        <v>903</v>
      </c>
      <c r="AP871" s="17" t="s">
        <v>33</v>
      </c>
    </row>
    <row r="872" spans="40:42" x14ac:dyDescent="0.25">
      <c r="AN872" s="218" t="s">
        <v>982</v>
      </c>
      <c r="AO872" s="218" t="s">
        <v>903</v>
      </c>
      <c r="AP872" s="17" t="s">
        <v>33</v>
      </c>
    </row>
    <row r="873" spans="40:42" x14ac:dyDescent="0.25">
      <c r="AN873" s="218" t="s">
        <v>983</v>
      </c>
      <c r="AO873" s="218" t="s">
        <v>903</v>
      </c>
      <c r="AP873" s="218" t="s">
        <v>33</v>
      </c>
    </row>
    <row r="874" spans="40:42" x14ac:dyDescent="0.25">
      <c r="AN874" s="218" t="s">
        <v>984</v>
      </c>
      <c r="AO874" s="218" t="s">
        <v>903</v>
      </c>
      <c r="AP874" s="17" t="s">
        <v>33</v>
      </c>
    </row>
    <row r="875" spans="40:42" x14ac:dyDescent="0.25">
      <c r="AN875" s="218" t="s">
        <v>985</v>
      </c>
      <c r="AO875" s="218" t="s">
        <v>903</v>
      </c>
      <c r="AP875" s="17" t="s">
        <v>33</v>
      </c>
    </row>
    <row r="876" spans="40:42" x14ac:dyDescent="0.25">
      <c r="AN876" s="218" t="s">
        <v>986</v>
      </c>
      <c r="AO876" s="218" t="s">
        <v>903</v>
      </c>
      <c r="AP876" s="17" t="s">
        <v>33</v>
      </c>
    </row>
    <row r="877" spans="40:42" x14ac:dyDescent="0.25">
      <c r="AN877" s="218" t="s">
        <v>987</v>
      </c>
      <c r="AO877" s="218" t="s">
        <v>903</v>
      </c>
      <c r="AP877" s="17" t="s">
        <v>33</v>
      </c>
    </row>
    <row r="878" spans="40:42" x14ac:dyDescent="0.25">
      <c r="AN878" s="218" t="s">
        <v>988</v>
      </c>
      <c r="AO878" s="218" t="s">
        <v>903</v>
      </c>
      <c r="AP878" s="17" t="s">
        <v>33</v>
      </c>
    </row>
    <row r="879" spans="40:42" x14ac:dyDescent="0.25">
      <c r="AN879" s="218" t="s">
        <v>989</v>
      </c>
      <c r="AO879" s="218" t="s">
        <v>903</v>
      </c>
      <c r="AP879" s="17" t="s">
        <v>33</v>
      </c>
    </row>
    <row r="880" spans="40:42" x14ac:dyDescent="0.25">
      <c r="AN880" s="218" t="s">
        <v>990</v>
      </c>
      <c r="AO880" s="218" t="s">
        <v>903</v>
      </c>
      <c r="AP880" s="17" t="s">
        <v>19</v>
      </c>
    </row>
    <row r="881" spans="40:42" x14ac:dyDescent="0.25">
      <c r="AN881" s="218" t="s">
        <v>991</v>
      </c>
      <c r="AO881" s="218" t="s">
        <v>903</v>
      </c>
      <c r="AP881" s="17" t="s">
        <v>33</v>
      </c>
    </row>
    <row r="882" spans="40:42" x14ac:dyDescent="0.25">
      <c r="AN882" s="218" t="s">
        <v>992</v>
      </c>
      <c r="AO882" s="218" t="s">
        <v>903</v>
      </c>
      <c r="AP882" s="17" t="s">
        <v>33</v>
      </c>
    </row>
    <row r="883" spans="40:42" x14ac:dyDescent="0.25">
      <c r="AN883" s="218" t="s">
        <v>993</v>
      </c>
      <c r="AO883" s="218" t="s">
        <v>903</v>
      </c>
      <c r="AP883" s="17" t="s">
        <v>33</v>
      </c>
    </row>
    <row r="884" spans="40:42" x14ac:dyDescent="0.25">
      <c r="AN884" s="218" t="s">
        <v>994</v>
      </c>
      <c r="AO884" s="218" t="s">
        <v>903</v>
      </c>
      <c r="AP884" s="17" t="s">
        <v>33</v>
      </c>
    </row>
    <row r="885" spans="40:42" x14ac:dyDescent="0.25">
      <c r="AN885" s="218" t="s">
        <v>995</v>
      </c>
      <c r="AO885" s="218" t="s">
        <v>903</v>
      </c>
      <c r="AP885" s="17" t="s">
        <v>33</v>
      </c>
    </row>
    <row r="886" spans="40:42" x14ac:dyDescent="0.25">
      <c r="AN886" s="218" t="s">
        <v>996</v>
      </c>
      <c r="AO886" s="218" t="s">
        <v>903</v>
      </c>
      <c r="AP886" s="17" t="s">
        <v>33</v>
      </c>
    </row>
    <row r="887" spans="40:42" x14ac:dyDescent="0.25">
      <c r="AN887" s="218" t="s">
        <v>997</v>
      </c>
      <c r="AO887" s="218" t="s">
        <v>903</v>
      </c>
      <c r="AP887" s="17" t="s">
        <v>33</v>
      </c>
    </row>
    <row r="888" spans="40:42" x14ac:dyDescent="0.25">
      <c r="AN888" s="218" t="s">
        <v>1011</v>
      </c>
      <c r="AO888" s="218" t="s">
        <v>903</v>
      </c>
      <c r="AP888" s="17" t="s">
        <v>33</v>
      </c>
    </row>
    <row r="889" spans="40:42" x14ac:dyDescent="0.25">
      <c r="AN889" s="218" t="s">
        <v>998</v>
      </c>
      <c r="AO889" s="218" t="s">
        <v>903</v>
      </c>
      <c r="AP889" s="17" t="s">
        <v>33</v>
      </c>
    </row>
    <row r="890" spans="40:42" x14ac:dyDescent="0.25">
      <c r="AN890" s="218" t="s">
        <v>999</v>
      </c>
      <c r="AO890" s="218" t="s">
        <v>903</v>
      </c>
      <c r="AP890" s="17" t="s">
        <v>33</v>
      </c>
    </row>
    <row r="891" spans="40:42" x14ac:dyDescent="0.25">
      <c r="AN891" s="218" t="s">
        <v>1000</v>
      </c>
      <c r="AO891" s="218" t="s">
        <v>903</v>
      </c>
      <c r="AP891" s="218" t="s">
        <v>33</v>
      </c>
    </row>
    <row r="892" spans="40:42" x14ac:dyDescent="0.25">
      <c r="AN892" s="218" t="s">
        <v>1001</v>
      </c>
      <c r="AO892" s="218" t="s">
        <v>903</v>
      </c>
      <c r="AP892" s="17" t="s">
        <v>33</v>
      </c>
    </row>
    <row r="893" spans="40:42" x14ac:dyDescent="0.25">
      <c r="AN893" s="218" t="s">
        <v>1002</v>
      </c>
      <c r="AO893" s="218" t="s">
        <v>903</v>
      </c>
      <c r="AP893" s="17" t="s">
        <v>33</v>
      </c>
    </row>
    <row r="894" spans="40:42" x14ac:dyDescent="0.25">
      <c r="AN894" s="218" t="s">
        <v>1003</v>
      </c>
      <c r="AO894" s="218" t="s">
        <v>903</v>
      </c>
      <c r="AP894" s="17" t="s">
        <v>33</v>
      </c>
    </row>
    <row r="895" spans="40:42" x14ac:dyDescent="0.25">
      <c r="AN895" s="218" t="s">
        <v>1004</v>
      </c>
      <c r="AO895" s="218" t="s">
        <v>903</v>
      </c>
      <c r="AP895" s="17" t="s">
        <v>33</v>
      </c>
    </row>
    <row r="896" spans="40:42" x14ac:dyDescent="0.25">
      <c r="AN896" s="218" t="s">
        <v>1005</v>
      </c>
      <c r="AO896" s="218" t="s">
        <v>903</v>
      </c>
      <c r="AP896" s="17" t="s">
        <v>33</v>
      </c>
    </row>
    <row r="897" spans="40:42" x14ac:dyDescent="0.25">
      <c r="AN897" s="218" t="s">
        <v>1006</v>
      </c>
      <c r="AO897" s="218" t="s">
        <v>903</v>
      </c>
      <c r="AP897" s="17" t="s">
        <v>33</v>
      </c>
    </row>
    <row r="898" spans="40:42" x14ac:dyDescent="0.25">
      <c r="AN898" s="218" t="s">
        <v>1007</v>
      </c>
      <c r="AO898" s="218" t="s">
        <v>903</v>
      </c>
      <c r="AP898" s="17" t="s">
        <v>33</v>
      </c>
    </row>
    <row r="899" spans="40:42" x14ac:dyDescent="0.25">
      <c r="AN899" s="218" t="s">
        <v>1008</v>
      </c>
      <c r="AO899" s="218" t="s">
        <v>903</v>
      </c>
      <c r="AP899" s="17" t="s">
        <v>33</v>
      </c>
    </row>
    <row r="900" spans="40:42" x14ac:dyDescent="0.25">
      <c r="AN900" s="218" t="s">
        <v>1009</v>
      </c>
      <c r="AO900" s="218" t="s">
        <v>903</v>
      </c>
      <c r="AP900" s="17" t="s">
        <v>33</v>
      </c>
    </row>
    <row r="901" spans="40:42" x14ac:dyDescent="0.25">
      <c r="AN901" s="219" t="s">
        <v>1010</v>
      </c>
      <c r="AO901" s="219" t="s">
        <v>903</v>
      </c>
      <c r="AP901" s="17" t="s">
        <v>33</v>
      </c>
    </row>
    <row r="902" spans="40:42" x14ac:dyDescent="0.25">
      <c r="AN902" s="218" t="s">
        <v>1012</v>
      </c>
      <c r="AO902" s="218" t="s">
        <v>903</v>
      </c>
      <c r="AP902" s="17" t="s">
        <v>33</v>
      </c>
    </row>
    <row r="903" spans="40:42" x14ac:dyDescent="0.25">
      <c r="AN903" s="218" t="s">
        <v>1013</v>
      </c>
      <c r="AO903" s="218" t="s">
        <v>903</v>
      </c>
      <c r="AP903" s="17" t="s">
        <v>33</v>
      </c>
    </row>
    <row r="904" spans="40:42" x14ac:dyDescent="0.25">
      <c r="AN904" s="218" t="s">
        <v>1014</v>
      </c>
      <c r="AO904" s="218" t="s">
        <v>903</v>
      </c>
      <c r="AP904" s="17" t="s">
        <v>33</v>
      </c>
    </row>
    <row r="905" spans="40:42" x14ac:dyDescent="0.25">
      <c r="AN905" s="218" t="s">
        <v>1015</v>
      </c>
      <c r="AO905" s="218" t="s">
        <v>903</v>
      </c>
      <c r="AP905" s="17" t="s">
        <v>33</v>
      </c>
    </row>
    <row r="906" spans="40:42" x14ac:dyDescent="0.25">
      <c r="AN906" s="218" t="s">
        <v>1016</v>
      </c>
      <c r="AO906" s="218" t="s">
        <v>903</v>
      </c>
      <c r="AP906" s="17" t="s">
        <v>33</v>
      </c>
    </row>
    <row r="907" spans="40:42" x14ac:dyDescent="0.25">
      <c r="AN907" s="218" t="s">
        <v>1017</v>
      </c>
      <c r="AO907" s="218" t="s">
        <v>903</v>
      </c>
      <c r="AP907" s="17" t="s">
        <v>33</v>
      </c>
    </row>
    <row r="908" spans="40:42" x14ac:dyDescent="0.25">
      <c r="AN908" s="218" t="s">
        <v>1018</v>
      </c>
      <c r="AO908" s="218" t="s">
        <v>903</v>
      </c>
      <c r="AP908" s="17" t="s">
        <v>33</v>
      </c>
    </row>
    <row r="909" spans="40:42" x14ac:dyDescent="0.25">
      <c r="AN909" s="218" t="s">
        <v>1019</v>
      </c>
      <c r="AO909" s="218" t="s">
        <v>903</v>
      </c>
      <c r="AP909" s="17" t="s">
        <v>33</v>
      </c>
    </row>
    <row r="910" spans="40:42" x14ac:dyDescent="0.25">
      <c r="AN910" s="218" t="s">
        <v>1020</v>
      </c>
      <c r="AO910" s="218" t="s">
        <v>903</v>
      </c>
      <c r="AP910" s="17" t="s">
        <v>33</v>
      </c>
    </row>
    <row r="911" spans="40:42" x14ac:dyDescent="0.25">
      <c r="AN911" s="218" t="s">
        <v>1021</v>
      </c>
      <c r="AO911" s="218" t="s">
        <v>903</v>
      </c>
      <c r="AP911" s="17" t="s">
        <v>33</v>
      </c>
    </row>
    <row r="912" spans="40:42" x14ac:dyDescent="0.25">
      <c r="AN912" s="218" t="s">
        <v>1022</v>
      </c>
      <c r="AO912" s="218" t="s">
        <v>903</v>
      </c>
      <c r="AP912" s="17" t="s">
        <v>33</v>
      </c>
    </row>
    <row r="913" spans="40:42" x14ac:dyDescent="0.25">
      <c r="AN913" s="218" t="s">
        <v>1023</v>
      </c>
      <c r="AO913" s="218" t="s">
        <v>903</v>
      </c>
      <c r="AP913" s="17" t="s">
        <v>33</v>
      </c>
    </row>
    <row r="914" spans="40:42" x14ac:dyDescent="0.25">
      <c r="AN914" s="218" t="s">
        <v>1024</v>
      </c>
      <c r="AO914" s="218" t="s">
        <v>903</v>
      </c>
      <c r="AP914" s="17" t="s">
        <v>33</v>
      </c>
    </row>
    <row r="915" spans="40:42" x14ac:dyDescent="0.25">
      <c r="AN915" s="218" t="s">
        <v>1025</v>
      </c>
      <c r="AO915" s="218" t="s">
        <v>903</v>
      </c>
      <c r="AP915" s="17" t="s">
        <v>33</v>
      </c>
    </row>
    <row r="916" spans="40:42" x14ac:dyDescent="0.25">
      <c r="AN916" s="218" t="s">
        <v>1026</v>
      </c>
      <c r="AO916" s="218" t="s">
        <v>903</v>
      </c>
      <c r="AP916" s="17" t="s">
        <v>33</v>
      </c>
    </row>
    <row r="917" spans="40:42" x14ac:dyDescent="0.25">
      <c r="AN917" s="218" t="s">
        <v>1027</v>
      </c>
      <c r="AO917" s="218" t="s">
        <v>903</v>
      </c>
      <c r="AP917" s="17" t="s">
        <v>33</v>
      </c>
    </row>
    <row r="918" spans="40:42" x14ac:dyDescent="0.25">
      <c r="AN918" s="218" t="s">
        <v>1028</v>
      </c>
      <c r="AO918" s="218" t="s">
        <v>903</v>
      </c>
      <c r="AP918" s="17" t="s">
        <v>33</v>
      </c>
    </row>
    <row r="919" spans="40:42" x14ac:dyDescent="0.25">
      <c r="AN919" s="218" t="s">
        <v>1029</v>
      </c>
      <c r="AO919" s="218" t="s">
        <v>903</v>
      </c>
      <c r="AP919" s="218" t="s">
        <v>33</v>
      </c>
    </row>
    <row r="920" spans="40:42" x14ac:dyDescent="0.25">
      <c r="AN920" s="218" t="s">
        <v>1030</v>
      </c>
      <c r="AO920" s="218" t="s">
        <v>903</v>
      </c>
      <c r="AP920" s="218" t="s">
        <v>33</v>
      </c>
    </row>
    <row r="921" spans="40:42" x14ac:dyDescent="0.25">
      <c r="AN921" s="218" t="s">
        <v>1031</v>
      </c>
      <c r="AO921" s="218" t="s">
        <v>903</v>
      </c>
      <c r="AP921" s="17" t="s">
        <v>33</v>
      </c>
    </row>
    <row r="922" spans="40:42" x14ac:dyDescent="0.25">
      <c r="AN922" s="218" t="s">
        <v>1032</v>
      </c>
      <c r="AO922" s="218" t="s">
        <v>903</v>
      </c>
      <c r="AP922" s="218" t="s">
        <v>33</v>
      </c>
    </row>
    <row r="923" spans="40:42" x14ac:dyDescent="0.25">
      <c r="AN923" s="218" t="s">
        <v>1034</v>
      </c>
      <c r="AO923" s="218" t="s">
        <v>903</v>
      </c>
      <c r="AP923" s="218" t="s">
        <v>33</v>
      </c>
    </row>
    <row r="924" spans="40:42" x14ac:dyDescent="0.25">
      <c r="AN924" s="218" t="s">
        <v>1033</v>
      </c>
      <c r="AO924" s="218" t="s">
        <v>903</v>
      </c>
      <c r="AP924" s="17" t="s">
        <v>33</v>
      </c>
    </row>
    <row r="925" spans="40:42" x14ac:dyDescent="0.25">
      <c r="AN925" s="218" t="s">
        <v>1033</v>
      </c>
      <c r="AO925" s="218" t="s">
        <v>903</v>
      </c>
      <c r="AP925" s="17" t="s">
        <v>33</v>
      </c>
    </row>
    <row r="926" spans="40:42" x14ac:dyDescent="0.25">
      <c r="AN926" s="218" t="s">
        <v>1035</v>
      </c>
      <c r="AO926" s="218" t="s">
        <v>903</v>
      </c>
      <c r="AP926" s="17" t="s">
        <v>33</v>
      </c>
    </row>
    <row r="927" spans="40:42" x14ac:dyDescent="0.25">
      <c r="AN927" s="218" t="s">
        <v>1036</v>
      </c>
      <c r="AO927" s="218" t="s">
        <v>1037</v>
      </c>
      <c r="AP927" s="17" t="s">
        <v>33</v>
      </c>
    </row>
    <row r="928" spans="40:42" x14ac:dyDescent="0.25">
      <c r="AN928" s="218" t="s">
        <v>1038</v>
      </c>
      <c r="AO928" s="218" t="s">
        <v>1037</v>
      </c>
      <c r="AP928" s="17" t="s">
        <v>19</v>
      </c>
    </row>
    <row r="929" spans="40:42" x14ac:dyDescent="0.25">
      <c r="AN929" s="218" t="s">
        <v>1039</v>
      </c>
      <c r="AO929" s="218" t="s">
        <v>1037</v>
      </c>
      <c r="AP929" s="17" t="s">
        <v>33</v>
      </c>
    </row>
    <row r="930" spans="40:42" x14ac:dyDescent="0.25">
      <c r="AN930" s="218" t="s">
        <v>1040</v>
      </c>
      <c r="AO930" s="218" t="s">
        <v>1037</v>
      </c>
      <c r="AP930" s="17" t="s">
        <v>33</v>
      </c>
    </row>
    <row r="931" spans="40:42" x14ac:dyDescent="0.25">
      <c r="AN931" s="218" t="s">
        <v>1041</v>
      </c>
      <c r="AO931" s="218" t="s">
        <v>1037</v>
      </c>
      <c r="AP931" s="17" t="s">
        <v>33</v>
      </c>
    </row>
    <row r="932" spans="40:42" x14ac:dyDescent="0.25">
      <c r="AN932" s="218" t="s">
        <v>1042</v>
      </c>
      <c r="AO932" s="218" t="s">
        <v>1037</v>
      </c>
      <c r="AP932" s="17" t="s">
        <v>33</v>
      </c>
    </row>
    <row r="933" spans="40:42" x14ac:dyDescent="0.25">
      <c r="AN933" s="218" t="s">
        <v>1043</v>
      </c>
      <c r="AO933" s="218" t="s">
        <v>1037</v>
      </c>
      <c r="AP933" s="17" t="s">
        <v>33</v>
      </c>
    </row>
    <row r="934" spans="40:42" x14ac:dyDescent="0.25">
      <c r="AN934" s="218" t="s">
        <v>1216</v>
      </c>
      <c r="AO934" s="218" t="s">
        <v>1037</v>
      </c>
      <c r="AP934" s="17" t="s">
        <v>33</v>
      </c>
    </row>
    <row r="935" spans="40:42" x14ac:dyDescent="0.25">
      <c r="AN935" s="218" t="s">
        <v>1044</v>
      </c>
      <c r="AO935" s="218" t="s">
        <v>1037</v>
      </c>
      <c r="AP935" s="17" t="s">
        <v>33</v>
      </c>
    </row>
    <row r="936" spans="40:42" x14ac:dyDescent="0.25">
      <c r="AN936" s="218" t="s">
        <v>1045</v>
      </c>
      <c r="AO936" s="218" t="s">
        <v>1046</v>
      </c>
      <c r="AP936" s="17" t="s">
        <v>33</v>
      </c>
    </row>
    <row r="937" spans="40:42" x14ac:dyDescent="0.25">
      <c r="AN937" s="218" t="s">
        <v>1047</v>
      </c>
      <c r="AO937" s="218" t="s">
        <v>1046</v>
      </c>
      <c r="AP937" s="17" t="s">
        <v>33</v>
      </c>
    </row>
    <row r="938" spans="40:42" x14ac:dyDescent="0.25">
      <c r="AN938" s="218" t="s">
        <v>1216</v>
      </c>
      <c r="AO938" s="218" t="s">
        <v>1046</v>
      </c>
      <c r="AP938" s="218" t="s">
        <v>33</v>
      </c>
    </row>
    <row r="939" spans="40:42" x14ac:dyDescent="0.25">
      <c r="AN939" s="218" t="s">
        <v>1048</v>
      </c>
      <c r="AO939" s="218" t="s">
        <v>1046</v>
      </c>
      <c r="AP939" s="17" t="s">
        <v>33</v>
      </c>
    </row>
    <row r="940" spans="40:42" x14ac:dyDescent="0.25">
      <c r="AN940" s="218" t="s">
        <v>1049</v>
      </c>
      <c r="AO940" s="218" t="s">
        <v>1046</v>
      </c>
      <c r="AP940" s="17" t="s">
        <v>33</v>
      </c>
    </row>
    <row r="941" spans="40:42" x14ac:dyDescent="0.25">
      <c r="AN941" s="218" t="s">
        <v>1050</v>
      </c>
      <c r="AO941" s="218" t="s">
        <v>1210</v>
      </c>
      <c r="AP941" s="17" t="s">
        <v>33</v>
      </c>
    </row>
    <row r="942" spans="40:42" x14ac:dyDescent="0.25">
      <c r="AN942" s="219" t="s">
        <v>1051</v>
      </c>
      <c r="AO942" s="219" t="s">
        <v>1210</v>
      </c>
      <c r="AP942" s="17" t="s">
        <v>33</v>
      </c>
    </row>
    <row r="943" spans="40:42" x14ac:dyDescent="0.25">
      <c r="AN943" s="218" t="s">
        <v>1052</v>
      </c>
      <c r="AO943" s="218" t="s">
        <v>1210</v>
      </c>
      <c r="AP943" s="17" t="s">
        <v>33</v>
      </c>
    </row>
    <row r="944" spans="40:42" x14ac:dyDescent="0.25">
      <c r="AN944" s="218" t="s">
        <v>1053</v>
      </c>
      <c r="AO944" s="218" t="s">
        <v>1210</v>
      </c>
      <c r="AP944" s="17" t="s">
        <v>33</v>
      </c>
    </row>
    <row r="945" spans="40:42" x14ac:dyDescent="0.25">
      <c r="AN945" s="218" t="s">
        <v>1054</v>
      </c>
      <c r="AO945" s="218" t="s">
        <v>1210</v>
      </c>
      <c r="AP945" s="17" t="s">
        <v>33</v>
      </c>
    </row>
    <row r="946" spans="40:42" x14ac:dyDescent="0.25">
      <c r="AN946" s="218" t="s">
        <v>1055</v>
      </c>
      <c r="AO946" s="218" t="s">
        <v>1210</v>
      </c>
      <c r="AP946" s="17" t="s">
        <v>33</v>
      </c>
    </row>
    <row r="947" spans="40:42" x14ac:dyDescent="0.25">
      <c r="AN947" s="218" t="s">
        <v>1056</v>
      </c>
      <c r="AO947" s="218" t="s">
        <v>1210</v>
      </c>
      <c r="AP947" s="17" t="s">
        <v>33</v>
      </c>
    </row>
    <row r="948" spans="40:42" x14ac:dyDescent="0.25">
      <c r="AN948" s="218" t="s">
        <v>1057</v>
      </c>
      <c r="AO948" s="218" t="s">
        <v>1210</v>
      </c>
      <c r="AP948" s="17" t="s">
        <v>33</v>
      </c>
    </row>
    <row r="949" spans="40:42" x14ac:dyDescent="0.25">
      <c r="AN949" s="218" t="s">
        <v>1058</v>
      </c>
      <c r="AO949" s="218" t="s">
        <v>1210</v>
      </c>
      <c r="AP949" s="17" t="s">
        <v>33</v>
      </c>
    </row>
    <row r="950" spans="40:42" x14ac:dyDescent="0.25">
      <c r="AN950" s="218" t="s">
        <v>1059</v>
      </c>
      <c r="AO950" s="218" t="s">
        <v>1210</v>
      </c>
      <c r="AP950" s="17" t="s">
        <v>33</v>
      </c>
    </row>
    <row r="951" spans="40:42" x14ac:dyDescent="0.25">
      <c r="AN951" s="218" t="s">
        <v>1060</v>
      </c>
      <c r="AO951" s="218" t="s">
        <v>1210</v>
      </c>
      <c r="AP951" s="17" t="s">
        <v>33</v>
      </c>
    </row>
    <row r="952" spans="40:42" x14ac:dyDescent="0.25">
      <c r="AN952" s="218" t="s">
        <v>1061</v>
      </c>
      <c r="AO952" s="218" t="s">
        <v>1210</v>
      </c>
      <c r="AP952" s="17" t="s">
        <v>33</v>
      </c>
    </row>
    <row r="953" spans="40:42" x14ac:dyDescent="0.25">
      <c r="AN953" s="218" t="s">
        <v>1062</v>
      </c>
      <c r="AO953" s="218" t="s">
        <v>1210</v>
      </c>
      <c r="AP953" s="17" t="s">
        <v>33</v>
      </c>
    </row>
    <row r="954" spans="40:42" x14ac:dyDescent="0.25">
      <c r="AN954" s="218" t="s">
        <v>1063</v>
      </c>
      <c r="AO954" s="218" t="s">
        <v>1210</v>
      </c>
      <c r="AP954" s="17" t="s">
        <v>33</v>
      </c>
    </row>
    <row r="955" spans="40:42" x14ac:dyDescent="0.25">
      <c r="AN955" s="218" t="s">
        <v>1064</v>
      </c>
      <c r="AO955" s="218" t="s">
        <v>1210</v>
      </c>
      <c r="AP955" s="17" t="s">
        <v>33</v>
      </c>
    </row>
    <row r="956" spans="40:42" x14ac:dyDescent="0.25">
      <c r="AN956" s="218" t="s">
        <v>1065</v>
      </c>
      <c r="AO956" s="218" t="s">
        <v>1210</v>
      </c>
      <c r="AP956" s="17" t="s">
        <v>33</v>
      </c>
    </row>
    <row r="957" spans="40:42" x14ac:dyDescent="0.25">
      <c r="AN957" s="218" t="s">
        <v>1066</v>
      </c>
      <c r="AO957" s="218" t="s">
        <v>1210</v>
      </c>
      <c r="AP957" s="17" t="s">
        <v>33</v>
      </c>
    </row>
    <row r="958" spans="40:42" x14ac:dyDescent="0.25">
      <c r="AN958" s="218" t="s">
        <v>1067</v>
      </c>
      <c r="AO958" s="218" t="s">
        <v>1210</v>
      </c>
      <c r="AP958" s="17" t="s">
        <v>33</v>
      </c>
    </row>
    <row r="959" spans="40:42" x14ac:dyDescent="0.25">
      <c r="AN959" s="218" t="s">
        <v>1068</v>
      </c>
      <c r="AO959" s="218" t="s">
        <v>1210</v>
      </c>
      <c r="AP959" s="17" t="s">
        <v>33</v>
      </c>
    </row>
    <row r="960" spans="40:42" x14ac:dyDescent="0.25">
      <c r="AN960" s="218" t="s">
        <v>1069</v>
      </c>
      <c r="AO960" s="218" t="s">
        <v>1210</v>
      </c>
      <c r="AP960" s="17" t="s">
        <v>33</v>
      </c>
    </row>
    <row r="961" spans="40:42" x14ac:dyDescent="0.25">
      <c r="AN961" s="218" t="s">
        <v>1070</v>
      </c>
      <c r="AO961" s="218" t="s">
        <v>1210</v>
      </c>
      <c r="AP961" s="17" t="s">
        <v>33</v>
      </c>
    </row>
    <row r="962" spans="40:42" x14ac:dyDescent="0.25">
      <c r="AN962" s="218" t="s">
        <v>1071</v>
      </c>
      <c r="AO962" s="218" t="s">
        <v>1210</v>
      </c>
      <c r="AP962" s="17" t="s">
        <v>33</v>
      </c>
    </row>
    <row r="963" spans="40:42" x14ac:dyDescent="0.25">
      <c r="AN963" s="218" t="s">
        <v>1072</v>
      </c>
      <c r="AO963" s="218" t="s">
        <v>1210</v>
      </c>
      <c r="AP963" s="17" t="s">
        <v>33</v>
      </c>
    </row>
    <row r="964" spans="40:42" x14ac:dyDescent="0.25">
      <c r="AN964" s="218" t="s">
        <v>1073</v>
      </c>
      <c r="AO964" s="218" t="s">
        <v>1210</v>
      </c>
      <c r="AP964" s="17" t="s">
        <v>33</v>
      </c>
    </row>
    <row r="965" spans="40:42" x14ac:dyDescent="0.25">
      <c r="AN965" s="218" t="s">
        <v>1074</v>
      </c>
      <c r="AO965" s="218" t="s">
        <v>1210</v>
      </c>
      <c r="AP965" s="17" t="s">
        <v>33</v>
      </c>
    </row>
    <row r="966" spans="40:42" x14ac:dyDescent="0.25">
      <c r="AN966" s="218" t="s">
        <v>1075</v>
      </c>
      <c r="AO966" s="218" t="s">
        <v>1210</v>
      </c>
      <c r="AP966" s="17" t="s">
        <v>33</v>
      </c>
    </row>
    <row r="967" spans="40:42" x14ac:dyDescent="0.25">
      <c r="AN967" s="218" t="s">
        <v>1076</v>
      </c>
      <c r="AO967" s="218" t="s">
        <v>1210</v>
      </c>
      <c r="AP967" s="17" t="s">
        <v>33</v>
      </c>
    </row>
    <row r="968" spans="40:42" x14ac:dyDescent="0.25">
      <c r="AN968" s="218" t="s">
        <v>1077</v>
      </c>
      <c r="AO968" s="218" t="s">
        <v>1210</v>
      </c>
      <c r="AP968" s="17" t="s">
        <v>33</v>
      </c>
    </row>
    <row r="969" spans="40:42" x14ac:dyDescent="0.25">
      <c r="AN969" s="218" t="s">
        <v>1078</v>
      </c>
      <c r="AO969" s="218" t="s">
        <v>1210</v>
      </c>
      <c r="AP969" s="17" t="s">
        <v>33</v>
      </c>
    </row>
    <row r="970" spans="40:42" x14ac:dyDescent="0.25">
      <c r="AN970" s="218" t="s">
        <v>1079</v>
      </c>
      <c r="AO970" s="218" t="s">
        <v>1210</v>
      </c>
      <c r="AP970" s="17" t="s">
        <v>19</v>
      </c>
    </row>
    <row r="971" spans="40:42" x14ac:dyDescent="0.25">
      <c r="AN971" s="218" t="s">
        <v>1080</v>
      </c>
      <c r="AO971" s="218" t="s">
        <v>1210</v>
      </c>
      <c r="AP971" s="17" t="s">
        <v>19</v>
      </c>
    </row>
    <row r="972" spans="40:42" x14ac:dyDescent="0.25">
      <c r="AN972" s="218" t="s">
        <v>1081</v>
      </c>
      <c r="AO972" s="218" t="s">
        <v>1210</v>
      </c>
      <c r="AP972" s="17" t="s">
        <v>33</v>
      </c>
    </row>
    <row r="973" spans="40:42" x14ac:dyDescent="0.25">
      <c r="AN973" s="218" t="s">
        <v>1082</v>
      </c>
      <c r="AO973" s="218" t="s">
        <v>1210</v>
      </c>
      <c r="AP973" s="17" t="s">
        <v>33</v>
      </c>
    </row>
    <row r="974" spans="40:42" x14ac:dyDescent="0.25">
      <c r="AN974" s="218" t="s">
        <v>1083</v>
      </c>
      <c r="AO974" s="218" t="s">
        <v>1210</v>
      </c>
      <c r="AP974" s="17" t="s">
        <v>33</v>
      </c>
    </row>
    <row r="975" spans="40:42" x14ac:dyDescent="0.25">
      <c r="AN975" s="218" t="s">
        <v>1239</v>
      </c>
      <c r="AO975" s="218" t="s">
        <v>1210</v>
      </c>
      <c r="AP975" s="17" t="s">
        <v>19</v>
      </c>
    </row>
    <row r="976" spans="40:42" x14ac:dyDescent="0.25">
      <c r="AN976" s="218" t="s">
        <v>1084</v>
      </c>
      <c r="AO976" s="218" t="s">
        <v>1210</v>
      </c>
      <c r="AP976" s="17" t="s">
        <v>33</v>
      </c>
    </row>
    <row r="977" spans="40:42" x14ac:dyDescent="0.25">
      <c r="AN977" s="218" t="s">
        <v>1085</v>
      </c>
      <c r="AO977" s="218" t="s">
        <v>1210</v>
      </c>
      <c r="AP977" s="17" t="s">
        <v>33</v>
      </c>
    </row>
    <row r="978" spans="40:42" x14ac:dyDescent="0.25">
      <c r="AN978" s="218" t="s">
        <v>1086</v>
      </c>
      <c r="AO978" s="218" t="s">
        <v>1210</v>
      </c>
      <c r="AP978" s="17" t="s">
        <v>33</v>
      </c>
    </row>
    <row r="979" spans="40:42" x14ac:dyDescent="0.25">
      <c r="AN979" s="218" t="s">
        <v>1087</v>
      </c>
      <c r="AO979" s="218" t="s">
        <v>1210</v>
      </c>
      <c r="AP979" s="17" t="s">
        <v>33</v>
      </c>
    </row>
    <row r="980" spans="40:42" x14ac:dyDescent="0.25">
      <c r="AN980" s="218" t="s">
        <v>1088</v>
      </c>
      <c r="AO980" s="218" t="s">
        <v>1210</v>
      </c>
      <c r="AP980" s="17" t="s">
        <v>33</v>
      </c>
    </row>
    <row r="981" spans="40:42" x14ac:dyDescent="0.25">
      <c r="AN981" s="218" t="s">
        <v>1089</v>
      </c>
      <c r="AO981" s="218" t="s">
        <v>1210</v>
      </c>
      <c r="AP981" s="17" t="s">
        <v>33</v>
      </c>
    </row>
    <row r="982" spans="40:42" x14ac:dyDescent="0.25">
      <c r="AN982" s="218" t="s">
        <v>1090</v>
      </c>
      <c r="AO982" s="218" t="s">
        <v>1210</v>
      </c>
      <c r="AP982" s="218" t="s">
        <v>33</v>
      </c>
    </row>
    <row r="983" spans="40:42" x14ac:dyDescent="0.25">
      <c r="AN983" s="219" t="s">
        <v>1091</v>
      </c>
      <c r="AO983" s="219" t="s">
        <v>1210</v>
      </c>
      <c r="AP983" s="17" t="s">
        <v>33</v>
      </c>
    </row>
    <row r="984" spans="40:42" x14ac:dyDescent="0.25">
      <c r="AN984" s="218" t="s">
        <v>1092</v>
      </c>
      <c r="AO984" s="218" t="s">
        <v>1210</v>
      </c>
      <c r="AP984" s="17" t="s">
        <v>33</v>
      </c>
    </row>
    <row r="985" spans="40:42" x14ac:dyDescent="0.25">
      <c r="AN985" s="218" t="s">
        <v>1093</v>
      </c>
      <c r="AO985" s="218" t="s">
        <v>1210</v>
      </c>
      <c r="AP985" s="17" t="s">
        <v>33</v>
      </c>
    </row>
    <row r="986" spans="40:42" x14ac:dyDescent="0.25">
      <c r="AN986" s="218" t="s">
        <v>1094</v>
      </c>
      <c r="AO986" s="218" t="s">
        <v>1210</v>
      </c>
      <c r="AP986" s="17" t="s">
        <v>33</v>
      </c>
    </row>
    <row r="987" spans="40:42" x14ac:dyDescent="0.25">
      <c r="AN987" s="218" t="s">
        <v>1095</v>
      </c>
      <c r="AO987" s="218" t="s">
        <v>1210</v>
      </c>
      <c r="AP987" s="218" t="s">
        <v>33</v>
      </c>
    </row>
    <row r="988" spans="40:42" x14ac:dyDescent="0.25">
      <c r="AN988" s="218" t="s">
        <v>1096</v>
      </c>
      <c r="AO988" s="218" t="s">
        <v>1210</v>
      </c>
      <c r="AP988" s="17" t="s">
        <v>33</v>
      </c>
    </row>
    <row r="989" spans="40:42" x14ac:dyDescent="0.25">
      <c r="AN989" s="218" t="s">
        <v>1097</v>
      </c>
      <c r="AO989" s="218" t="s">
        <v>1210</v>
      </c>
      <c r="AP989" s="17" t="s">
        <v>33</v>
      </c>
    </row>
    <row r="990" spans="40:42" x14ac:dyDescent="0.25">
      <c r="AN990" s="218" t="s">
        <v>1098</v>
      </c>
      <c r="AO990" s="218" t="s">
        <v>1210</v>
      </c>
      <c r="AP990" s="17" t="s">
        <v>33</v>
      </c>
    </row>
    <row r="991" spans="40:42" x14ac:dyDescent="0.25">
      <c r="AN991" s="218" t="s">
        <v>1099</v>
      </c>
      <c r="AO991" s="218" t="s">
        <v>1210</v>
      </c>
      <c r="AP991" s="17" t="s">
        <v>33</v>
      </c>
    </row>
    <row r="992" spans="40:42" x14ac:dyDescent="0.25">
      <c r="AN992" s="218" t="s">
        <v>1100</v>
      </c>
      <c r="AO992" s="218" t="s">
        <v>1210</v>
      </c>
      <c r="AP992" s="17" t="s">
        <v>33</v>
      </c>
    </row>
    <row r="993" spans="40:42" x14ac:dyDescent="0.25">
      <c r="AN993" s="218" t="s">
        <v>1101</v>
      </c>
      <c r="AO993" s="218" t="s">
        <v>1210</v>
      </c>
      <c r="AP993" s="17" t="s">
        <v>33</v>
      </c>
    </row>
    <row r="994" spans="40:42" x14ac:dyDescent="0.25">
      <c r="AN994" s="218" t="s">
        <v>1102</v>
      </c>
      <c r="AO994" s="218" t="s">
        <v>1210</v>
      </c>
      <c r="AP994" s="17" t="s">
        <v>33</v>
      </c>
    </row>
    <row r="995" spans="40:42" x14ac:dyDescent="0.25">
      <c r="AN995" s="218" t="s">
        <v>1103</v>
      </c>
      <c r="AO995" s="218" t="s">
        <v>1210</v>
      </c>
      <c r="AP995" s="17" t="s">
        <v>33</v>
      </c>
    </row>
    <row r="996" spans="40:42" x14ac:dyDescent="0.25">
      <c r="AN996" s="218" t="s">
        <v>1104</v>
      </c>
      <c r="AO996" s="218" t="s">
        <v>1210</v>
      </c>
      <c r="AP996" s="218" t="s">
        <v>33</v>
      </c>
    </row>
    <row r="997" spans="40:42" x14ac:dyDescent="0.25">
      <c r="AN997" s="218" t="s">
        <v>1105</v>
      </c>
      <c r="AO997" s="218" t="s">
        <v>1210</v>
      </c>
      <c r="AP997" s="17" t="s">
        <v>33</v>
      </c>
    </row>
    <row r="998" spans="40:42" x14ac:dyDescent="0.25">
      <c r="AN998" s="218" t="s">
        <v>1106</v>
      </c>
      <c r="AO998" s="218" t="s">
        <v>1210</v>
      </c>
      <c r="AP998" s="17" t="s">
        <v>33</v>
      </c>
    </row>
    <row r="999" spans="40:42" x14ac:dyDescent="0.25">
      <c r="AN999" s="218" t="s">
        <v>1107</v>
      </c>
      <c r="AO999" s="218" t="s">
        <v>1210</v>
      </c>
      <c r="AP999" s="17" t="s">
        <v>33</v>
      </c>
    </row>
    <row r="1000" spans="40:42" x14ac:dyDescent="0.25">
      <c r="AN1000" s="218" t="s">
        <v>1108</v>
      </c>
      <c r="AO1000" s="218" t="s">
        <v>1210</v>
      </c>
      <c r="AP1000" s="17" t="s">
        <v>19</v>
      </c>
    </row>
    <row r="1001" spans="40:42" x14ac:dyDescent="0.25">
      <c r="AN1001" s="218" t="s">
        <v>1216</v>
      </c>
      <c r="AO1001" s="218" t="s">
        <v>1210</v>
      </c>
      <c r="AP1001" s="17" t="s">
        <v>33</v>
      </c>
    </row>
    <row r="1002" spans="40:42" x14ac:dyDescent="0.25">
      <c r="AN1002" s="218" t="s">
        <v>1109</v>
      </c>
      <c r="AO1002" s="218" t="s">
        <v>1210</v>
      </c>
      <c r="AP1002" s="17" t="s">
        <v>33</v>
      </c>
    </row>
    <row r="1003" spans="40:42" x14ac:dyDescent="0.25">
      <c r="AN1003" s="218" t="s">
        <v>1112</v>
      </c>
      <c r="AO1003" s="218" t="s">
        <v>1210</v>
      </c>
      <c r="AP1003" s="17" t="s">
        <v>33</v>
      </c>
    </row>
    <row r="1004" spans="40:42" x14ac:dyDescent="0.25">
      <c r="AN1004" s="218" t="s">
        <v>1113</v>
      </c>
      <c r="AO1004" s="218" t="s">
        <v>1210</v>
      </c>
      <c r="AP1004" s="17" t="s">
        <v>33</v>
      </c>
    </row>
    <row r="1005" spans="40:42" x14ac:dyDescent="0.25">
      <c r="AN1005" s="218" t="s">
        <v>1114</v>
      </c>
      <c r="AO1005" s="218" t="s">
        <v>1210</v>
      </c>
      <c r="AP1005" s="17" t="s">
        <v>33</v>
      </c>
    </row>
    <row r="1006" spans="40:42" x14ac:dyDescent="0.25">
      <c r="AN1006" s="218" t="s">
        <v>1115</v>
      </c>
      <c r="AO1006" s="218" t="s">
        <v>1210</v>
      </c>
      <c r="AP1006" s="17" t="s">
        <v>33</v>
      </c>
    </row>
    <row r="1007" spans="40:42" x14ac:dyDescent="0.25">
      <c r="AN1007" s="218" t="s">
        <v>1116</v>
      </c>
      <c r="AO1007" s="218" t="s">
        <v>1210</v>
      </c>
      <c r="AP1007" s="17" t="s">
        <v>33</v>
      </c>
    </row>
    <row r="1008" spans="40:42" x14ac:dyDescent="0.25">
      <c r="AN1008" s="218" t="s">
        <v>1117</v>
      </c>
      <c r="AO1008" s="218" t="s">
        <v>1210</v>
      </c>
      <c r="AP1008" s="17" t="s">
        <v>33</v>
      </c>
    </row>
    <row r="1009" spans="40:42" x14ac:dyDescent="0.25">
      <c r="AN1009" s="218" t="s">
        <v>1118</v>
      </c>
      <c r="AO1009" s="218" t="s">
        <v>1210</v>
      </c>
      <c r="AP1009" s="17" t="s">
        <v>33</v>
      </c>
    </row>
    <row r="1010" spans="40:42" x14ac:dyDescent="0.25">
      <c r="AN1010" s="218" t="s">
        <v>1119</v>
      </c>
      <c r="AO1010" s="218" t="s">
        <v>1210</v>
      </c>
      <c r="AP1010" s="218" t="s">
        <v>33</v>
      </c>
    </row>
    <row r="1011" spans="40:42" x14ac:dyDescent="0.25">
      <c r="AN1011" s="218" t="s">
        <v>1120</v>
      </c>
      <c r="AO1011" s="218" t="s">
        <v>1210</v>
      </c>
      <c r="AP1011" s="17" t="s">
        <v>33</v>
      </c>
    </row>
    <row r="1012" spans="40:42" x14ac:dyDescent="0.25">
      <c r="AN1012" s="218" t="s">
        <v>1121</v>
      </c>
      <c r="AO1012" s="218" t="s">
        <v>1210</v>
      </c>
      <c r="AP1012" s="17" t="s">
        <v>33</v>
      </c>
    </row>
    <row r="1013" spans="40:42" x14ac:dyDescent="0.25">
      <c r="AN1013" s="218" t="s">
        <v>1122</v>
      </c>
      <c r="AO1013" s="218" t="s">
        <v>1210</v>
      </c>
      <c r="AP1013" s="218" t="s">
        <v>33</v>
      </c>
    </row>
    <row r="1014" spans="40:42" x14ac:dyDescent="0.25">
      <c r="AN1014" s="218" t="s">
        <v>1123</v>
      </c>
      <c r="AO1014" s="218" t="s">
        <v>1210</v>
      </c>
      <c r="AP1014" s="17" t="s">
        <v>33</v>
      </c>
    </row>
    <row r="1015" spans="40:42" x14ac:dyDescent="0.25">
      <c r="AN1015" s="218" t="s">
        <v>1124</v>
      </c>
      <c r="AO1015" s="218" t="s">
        <v>1210</v>
      </c>
      <c r="AP1015" s="17" t="s">
        <v>33</v>
      </c>
    </row>
    <row r="1016" spans="40:42" x14ac:dyDescent="0.25">
      <c r="AN1016" s="218" t="s">
        <v>1125</v>
      </c>
      <c r="AO1016" s="218" t="s">
        <v>1210</v>
      </c>
      <c r="AP1016" s="17" t="s">
        <v>19</v>
      </c>
    </row>
    <row r="1017" spans="40:42" x14ac:dyDescent="0.25">
      <c r="AN1017" s="218" t="s">
        <v>1126</v>
      </c>
      <c r="AO1017" s="218" t="s">
        <v>1210</v>
      </c>
      <c r="AP1017" s="17" t="s">
        <v>33</v>
      </c>
    </row>
    <row r="1018" spans="40:42" x14ac:dyDescent="0.25">
      <c r="AN1018" s="218" t="s">
        <v>1127</v>
      </c>
      <c r="AO1018" s="218" t="s">
        <v>1210</v>
      </c>
      <c r="AP1018" s="17" t="s">
        <v>33</v>
      </c>
    </row>
    <row r="1019" spans="40:42" x14ac:dyDescent="0.25">
      <c r="AN1019" s="218" t="s">
        <v>1130</v>
      </c>
      <c r="AO1019" s="218" t="s">
        <v>1128</v>
      </c>
      <c r="AP1019" s="17" t="s">
        <v>33</v>
      </c>
    </row>
    <row r="1020" spans="40:42" x14ac:dyDescent="0.25">
      <c r="AN1020" s="218" t="s">
        <v>1132</v>
      </c>
      <c r="AO1020" s="218" t="s">
        <v>1128</v>
      </c>
      <c r="AP1020" s="17" t="s">
        <v>33</v>
      </c>
    </row>
    <row r="1021" spans="40:42" x14ac:dyDescent="0.25">
      <c r="AN1021" s="218" t="s">
        <v>1133</v>
      </c>
      <c r="AO1021" s="218" t="s">
        <v>1128</v>
      </c>
      <c r="AP1021" s="17" t="s">
        <v>33</v>
      </c>
    </row>
    <row r="1022" spans="40:42" x14ac:dyDescent="0.25">
      <c r="AN1022" s="218" t="s">
        <v>1134</v>
      </c>
      <c r="AO1022" s="218" t="s">
        <v>1128</v>
      </c>
      <c r="AP1022" s="17" t="s">
        <v>33</v>
      </c>
    </row>
    <row r="1023" spans="40:42" x14ac:dyDescent="0.25">
      <c r="AN1023" s="218" t="s">
        <v>1135</v>
      </c>
      <c r="AO1023" s="218" t="s">
        <v>1128</v>
      </c>
      <c r="AP1023" s="17" t="s">
        <v>33</v>
      </c>
    </row>
    <row r="1024" spans="40:42" x14ac:dyDescent="0.25">
      <c r="AN1024" s="218" t="s">
        <v>1136</v>
      </c>
      <c r="AO1024" s="218" t="s">
        <v>1128</v>
      </c>
      <c r="AP1024" s="17" t="s">
        <v>33</v>
      </c>
    </row>
    <row r="1025" spans="40:42" x14ac:dyDescent="0.25">
      <c r="AN1025" s="218" t="s">
        <v>1137</v>
      </c>
      <c r="AO1025" s="218" t="s">
        <v>1128</v>
      </c>
      <c r="AP1025" s="17" t="s">
        <v>33</v>
      </c>
    </row>
    <row r="1026" spans="40:42" x14ac:dyDescent="0.25">
      <c r="AN1026" s="218" t="s">
        <v>1138</v>
      </c>
      <c r="AO1026" s="218" t="s">
        <v>1128</v>
      </c>
      <c r="AP1026" s="17" t="s">
        <v>33</v>
      </c>
    </row>
    <row r="1027" spans="40:42" x14ac:dyDescent="0.25">
      <c r="AN1027" s="218" t="s">
        <v>1216</v>
      </c>
      <c r="AO1027" s="218" t="s">
        <v>1128</v>
      </c>
      <c r="AP1027" s="17" t="s">
        <v>33</v>
      </c>
    </row>
    <row r="1028" spans="40:42" x14ac:dyDescent="0.25">
      <c r="AN1028" s="218" t="s">
        <v>1110</v>
      </c>
      <c r="AO1028" s="218" t="s">
        <v>1128</v>
      </c>
      <c r="AP1028" s="17" t="s">
        <v>33</v>
      </c>
    </row>
    <row r="1029" spans="40:42" x14ac:dyDescent="0.25">
      <c r="AN1029" s="218" t="s">
        <v>1129</v>
      </c>
      <c r="AO1029" s="218" t="s">
        <v>1128</v>
      </c>
      <c r="AP1029" s="17" t="s">
        <v>33</v>
      </c>
    </row>
    <row r="1030" spans="40:42" x14ac:dyDescent="0.25">
      <c r="AN1030" s="218" t="s">
        <v>1111</v>
      </c>
      <c r="AO1030" s="218" t="s">
        <v>1128</v>
      </c>
      <c r="AP1030" s="17" t="s">
        <v>33</v>
      </c>
    </row>
    <row r="1031" spans="40:42" x14ac:dyDescent="0.25">
      <c r="AN1031" s="218" t="s">
        <v>1139</v>
      </c>
      <c r="AO1031" s="218" t="s">
        <v>1128</v>
      </c>
      <c r="AP1031" s="17" t="s">
        <v>33</v>
      </c>
    </row>
    <row r="1032" spans="40:42" x14ac:dyDescent="0.25">
      <c r="AN1032" s="218" t="s">
        <v>1140</v>
      </c>
      <c r="AO1032" s="218" t="s">
        <v>1128</v>
      </c>
      <c r="AP1032" s="17" t="s">
        <v>33</v>
      </c>
    </row>
    <row r="1033" spans="40:42" x14ac:dyDescent="0.25">
      <c r="AN1033" s="218" t="s">
        <v>1141</v>
      </c>
      <c r="AO1033" s="218" t="s">
        <v>1128</v>
      </c>
      <c r="AP1033" s="17" t="s">
        <v>33</v>
      </c>
    </row>
    <row r="1034" spans="40:42" x14ac:dyDescent="0.25">
      <c r="AN1034" s="218" t="s">
        <v>1142</v>
      </c>
      <c r="AO1034" s="218" t="s">
        <v>1128</v>
      </c>
      <c r="AP1034" s="17" t="s">
        <v>33</v>
      </c>
    </row>
    <row r="1035" spans="40:42" x14ac:dyDescent="0.25">
      <c r="AN1035" s="218" t="s">
        <v>1143</v>
      </c>
      <c r="AO1035" s="218" t="s">
        <v>1128</v>
      </c>
      <c r="AP1035" s="17" t="s">
        <v>33</v>
      </c>
    </row>
    <row r="1036" spans="40:42" x14ac:dyDescent="0.25">
      <c r="AN1036" s="218" t="s">
        <v>1144</v>
      </c>
      <c r="AO1036" s="218" t="s">
        <v>1128</v>
      </c>
      <c r="AP1036" s="17" t="s">
        <v>33</v>
      </c>
    </row>
    <row r="1037" spans="40:42" x14ac:dyDescent="0.25">
      <c r="AN1037" s="218" t="s">
        <v>1145</v>
      </c>
      <c r="AO1037" s="218" t="s">
        <v>1211</v>
      </c>
      <c r="AP1037" s="17" t="s">
        <v>19</v>
      </c>
    </row>
    <row r="1038" spans="40:42" x14ac:dyDescent="0.25">
      <c r="AN1038" s="218" t="s">
        <v>1146</v>
      </c>
      <c r="AO1038" s="218" t="s">
        <v>1211</v>
      </c>
      <c r="AP1038" s="17" t="s">
        <v>19</v>
      </c>
    </row>
    <row r="1039" spans="40:42" x14ac:dyDescent="0.25">
      <c r="AN1039" s="218" t="s">
        <v>1147</v>
      </c>
      <c r="AO1039" s="218" t="s">
        <v>1211</v>
      </c>
      <c r="AP1039" s="17" t="s">
        <v>19</v>
      </c>
    </row>
    <row r="1040" spans="40:42" x14ac:dyDescent="0.25">
      <c r="AN1040" s="218" t="s">
        <v>1148</v>
      </c>
      <c r="AO1040" s="218" t="s">
        <v>1211</v>
      </c>
      <c r="AP1040" s="17" t="s">
        <v>33</v>
      </c>
    </row>
    <row r="1041" spans="40:42" x14ac:dyDescent="0.25">
      <c r="AN1041" s="218" t="s">
        <v>1149</v>
      </c>
      <c r="AO1041" s="218" t="s">
        <v>1211</v>
      </c>
      <c r="AP1041" s="17" t="s">
        <v>33</v>
      </c>
    </row>
    <row r="1042" spans="40:42" x14ac:dyDescent="0.25">
      <c r="AN1042" s="218" t="s">
        <v>1150</v>
      </c>
      <c r="AO1042" s="218" t="s">
        <v>1211</v>
      </c>
      <c r="AP1042" s="17" t="s">
        <v>19</v>
      </c>
    </row>
    <row r="1043" spans="40:42" x14ac:dyDescent="0.25">
      <c r="AN1043" s="218" t="s">
        <v>1151</v>
      </c>
      <c r="AO1043" s="218" t="s">
        <v>1211</v>
      </c>
      <c r="AP1043" s="17" t="s">
        <v>33</v>
      </c>
    </row>
    <row r="1044" spans="40:42" x14ac:dyDescent="0.25">
      <c r="AN1044" s="218" t="s">
        <v>1152</v>
      </c>
      <c r="AO1044" s="218" t="s">
        <v>1211</v>
      </c>
      <c r="AP1044" s="17" t="s">
        <v>33</v>
      </c>
    </row>
    <row r="1045" spans="40:42" x14ac:dyDescent="0.25">
      <c r="AN1045" s="218" t="s">
        <v>1153</v>
      </c>
      <c r="AO1045" s="218" t="s">
        <v>1211</v>
      </c>
      <c r="AP1045" s="17" t="s">
        <v>33</v>
      </c>
    </row>
    <row r="1046" spans="40:42" x14ac:dyDescent="0.25">
      <c r="AN1046" s="218" t="s">
        <v>1154</v>
      </c>
      <c r="AO1046" s="218" t="s">
        <v>1211</v>
      </c>
      <c r="AP1046" s="218" t="s">
        <v>19</v>
      </c>
    </row>
    <row r="1047" spans="40:42" x14ac:dyDescent="0.25">
      <c r="AN1047" s="218" t="s">
        <v>1155</v>
      </c>
      <c r="AO1047" s="218" t="s">
        <v>1211</v>
      </c>
      <c r="AP1047" s="17" t="s">
        <v>33</v>
      </c>
    </row>
    <row r="1048" spans="40:42" x14ac:dyDescent="0.25">
      <c r="AN1048" s="218" t="s">
        <v>1156</v>
      </c>
      <c r="AO1048" s="218" t="s">
        <v>1211</v>
      </c>
      <c r="AP1048" s="17" t="s">
        <v>19</v>
      </c>
    </row>
    <row r="1049" spans="40:42" x14ac:dyDescent="0.25">
      <c r="AN1049" s="218" t="s">
        <v>1157</v>
      </c>
      <c r="AO1049" s="218" t="s">
        <v>1211</v>
      </c>
      <c r="AP1049" s="17" t="s">
        <v>33</v>
      </c>
    </row>
    <row r="1050" spans="40:42" x14ac:dyDescent="0.25">
      <c r="AN1050" s="218" t="s">
        <v>1158</v>
      </c>
      <c r="AO1050" s="218" t="s">
        <v>1211</v>
      </c>
      <c r="AP1050" s="17" t="s">
        <v>33</v>
      </c>
    </row>
    <row r="1051" spans="40:42" x14ac:dyDescent="0.25">
      <c r="AN1051" s="218" t="s">
        <v>1159</v>
      </c>
      <c r="AO1051" s="218" t="s">
        <v>1211</v>
      </c>
      <c r="AP1051" s="17" t="s">
        <v>33</v>
      </c>
    </row>
    <row r="1052" spans="40:42" x14ac:dyDescent="0.25">
      <c r="AN1052" s="218" t="s">
        <v>1160</v>
      </c>
      <c r="AO1052" s="218" t="s">
        <v>1211</v>
      </c>
      <c r="AP1052" s="17" t="s">
        <v>33</v>
      </c>
    </row>
    <row r="1053" spans="40:42" x14ac:dyDescent="0.25">
      <c r="AN1053" s="218" t="s">
        <v>1242</v>
      </c>
      <c r="AO1053" s="218" t="s">
        <v>1211</v>
      </c>
      <c r="AP1053" s="17" t="s">
        <v>33</v>
      </c>
    </row>
    <row r="1054" spans="40:42" x14ac:dyDescent="0.25">
      <c r="AN1054" s="218" t="s">
        <v>1161</v>
      </c>
      <c r="AO1054" s="218" t="s">
        <v>1211</v>
      </c>
      <c r="AP1054" s="17" t="s">
        <v>33</v>
      </c>
    </row>
    <row r="1055" spans="40:42" x14ac:dyDescent="0.25">
      <c r="AN1055" s="218" t="s">
        <v>1162</v>
      </c>
      <c r="AO1055" s="218" t="s">
        <v>1211</v>
      </c>
      <c r="AP1055" s="218" t="s">
        <v>33</v>
      </c>
    </row>
    <row r="1056" spans="40:42" x14ac:dyDescent="0.25">
      <c r="AN1056" s="218" t="s">
        <v>1163</v>
      </c>
      <c r="AO1056" s="218" t="s">
        <v>1211</v>
      </c>
      <c r="AP1056" s="17" t="s">
        <v>33</v>
      </c>
    </row>
    <row r="1057" spans="40:42" x14ac:dyDescent="0.25">
      <c r="AN1057" s="218" t="s">
        <v>1164</v>
      </c>
      <c r="AO1057" s="218" t="s">
        <v>1211</v>
      </c>
      <c r="AP1057" s="17" t="s">
        <v>33</v>
      </c>
    </row>
    <row r="1058" spans="40:42" x14ac:dyDescent="0.25">
      <c r="AN1058" s="218" t="s">
        <v>1165</v>
      </c>
      <c r="AO1058" s="218" t="s">
        <v>1211</v>
      </c>
      <c r="AP1058" s="17" t="s">
        <v>33</v>
      </c>
    </row>
    <row r="1059" spans="40:42" x14ac:dyDescent="0.25">
      <c r="AN1059" s="218" t="s">
        <v>1166</v>
      </c>
      <c r="AO1059" s="218" t="s">
        <v>1211</v>
      </c>
      <c r="AP1059" s="17" t="s">
        <v>33</v>
      </c>
    </row>
    <row r="1060" spans="40:42" x14ac:dyDescent="0.25">
      <c r="AN1060" s="218" t="s">
        <v>1240</v>
      </c>
      <c r="AO1060" s="218" t="s">
        <v>1211</v>
      </c>
      <c r="AP1060" s="17" t="s">
        <v>19</v>
      </c>
    </row>
    <row r="1061" spans="40:42" x14ac:dyDescent="0.25">
      <c r="AN1061" s="218" t="s">
        <v>1167</v>
      </c>
      <c r="AO1061" s="218" t="s">
        <v>1211</v>
      </c>
      <c r="AP1061" s="17" t="s">
        <v>33</v>
      </c>
    </row>
    <row r="1062" spans="40:42" x14ac:dyDescent="0.25">
      <c r="AN1062" s="218" t="s">
        <v>1168</v>
      </c>
      <c r="AO1062" s="218" t="s">
        <v>1211</v>
      </c>
      <c r="AP1062" s="17" t="s">
        <v>33</v>
      </c>
    </row>
    <row r="1063" spans="40:42" x14ac:dyDescent="0.25">
      <c r="AN1063" s="218" t="s">
        <v>1169</v>
      </c>
      <c r="AO1063" s="218" t="s">
        <v>1211</v>
      </c>
      <c r="AP1063" s="17" t="s">
        <v>33</v>
      </c>
    </row>
    <row r="1064" spans="40:42" x14ac:dyDescent="0.25">
      <c r="AN1064" s="218" t="s">
        <v>1170</v>
      </c>
      <c r="AO1064" s="218" t="s">
        <v>1211</v>
      </c>
      <c r="AP1064" s="17" t="s">
        <v>33</v>
      </c>
    </row>
    <row r="1065" spans="40:42" x14ac:dyDescent="0.25">
      <c r="AN1065" s="218" t="s">
        <v>1171</v>
      </c>
      <c r="AO1065" s="218" t="s">
        <v>1211</v>
      </c>
      <c r="AP1065" s="17" t="s">
        <v>19</v>
      </c>
    </row>
    <row r="1066" spans="40:42" x14ac:dyDescent="0.25">
      <c r="AN1066" s="218" t="s">
        <v>1172</v>
      </c>
      <c r="AO1066" s="218" t="s">
        <v>1211</v>
      </c>
      <c r="AP1066" s="17" t="s">
        <v>19</v>
      </c>
    </row>
    <row r="1067" spans="40:42" x14ac:dyDescent="0.25">
      <c r="AN1067" s="218" t="s">
        <v>1173</v>
      </c>
      <c r="AO1067" s="218" t="s">
        <v>1211</v>
      </c>
      <c r="AP1067" s="17" t="s">
        <v>33</v>
      </c>
    </row>
    <row r="1068" spans="40:42" x14ac:dyDescent="0.25">
      <c r="AN1068" s="218" t="s">
        <v>1174</v>
      </c>
      <c r="AO1068" s="218" t="s">
        <v>1211</v>
      </c>
      <c r="AP1068" s="17" t="s">
        <v>33</v>
      </c>
    </row>
    <row r="1069" spans="40:42" x14ac:dyDescent="0.25">
      <c r="AN1069" s="218" t="s">
        <v>1175</v>
      </c>
      <c r="AO1069" s="218" t="s">
        <v>1211</v>
      </c>
      <c r="AP1069" s="17" t="s">
        <v>33</v>
      </c>
    </row>
    <row r="1070" spans="40:42" x14ac:dyDescent="0.25">
      <c r="AN1070" s="218" t="s">
        <v>1176</v>
      </c>
      <c r="AO1070" s="218" t="s">
        <v>1211</v>
      </c>
      <c r="AP1070" s="17" t="s">
        <v>33</v>
      </c>
    </row>
    <row r="1071" spans="40:42" x14ac:dyDescent="0.25">
      <c r="AN1071" s="218" t="s">
        <v>1177</v>
      </c>
      <c r="AO1071" s="218" t="s">
        <v>1211</v>
      </c>
      <c r="AP1071" s="17" t="s">
        <v>33</v>
      </c>
    </row>
    <row r="1072" spans="40:42" x14ac:dyDescent="0.25">
      <c r="AN1072" s="218" t="s">
        <v>1178</v>
      </c>
      <c r="AO1072" s="218" t="s">
        <v>1211</v>
      </c>
      <c r="AP1072" s="17" t="s">
        <v>33</v>
      </c>
    </row>
    <row r="1073" spans="40:42" x14ac:dyDescent="0.25">
      <c r="AN1073" s="218" t="s">
        <v>1179</v>
      </c>
      <c r="AO1073" s="218" t="s">
        <v>1211</v>
      </c>
      <c r="AP1073" s="17" t="s">
        <v>19</v>
      </c>
    </row>
    <row r="1074" spans="40:42" x14ac:dyDescent="0.25">
      <c r="AN1074" s="218" t="s">
        <v>1180</v>
      </c>
      <c r="AO1074" s="218" t="s">
        <v>1211</v>
      </c>
      <c r="AP1074" s="17" t="s">
        <v>33</v>
      </c>
    </row>
    <row r="1075" spans="40:42" x14ac:dyDescent="0.25">
      <c r="AN1075" s="218" t="s">
        <v>1181</v>
      </c>
      <c r="AO1075" s="218" t="s">
        <v>1211</v>
      </c>
      <c r="AP1075" s="17" t="s">
        <v>33</v>
      </c>
    </row>
    <row r="1076" spans="40:42" x14ac:dyDescent="0.25">
      <c r="AN1076" s="218" t="s">
        <v>1182</v>
      </c>
      <c r="AO1076" s="218" t="s">
        <v>1211</v>
      </c>
      <c r="AP1076" s="17" t="s">
        <v>33</v>
      </c>
    </row>
    <row r="1077" spans="40:42" x14ac:dyDescent="0.25">
      <c r="AN1077" s="218" t="s">
        <v>1183</v>
      </c>
      <c r="AO1077" s="218" t="s">
        <v>1211</v>
      </c>
      <c r="AP1077" s="17" t="s">
        <v>33</v>
      </c>
    </row>
    <row r="1078" spans="40:42" x14ac:dyDescent="0.25">
      <c r="AN1078" s="218" t="s">
        <v>1184</v>
      </c>
      <c r="AO1078" s="218" t="s">
        <v>1211</v>
      </c>
      <c r="AP1078" s="17" t="s">
        <v>33</v>
      </c>
    </row>
    <row r="1079" spans="40:42" x14ac:dyDescent="0.25">
      <c r="AN1079" s="218" t="s">
        <v>1185</v>
      </c>
      <c r="AO1079" s="218" t="s">
        <v>1211</v>
      </c>
      <c r="AP1079" s="17" t="s">
        <v>33</v>
      </c>
    </row>
    <row r="1080" spans="40:42" x14ac:dyDescent="0.25">
      <c r="AN1080" s="218" t="s">
        <v>1186</v>
      </c>
      <c r="AO1080" s="218" t="s">
        <v>1211</v>
      </c>
      <c r="AP1080" s="17" t="s">
        <v>33</v>
      </c>
    </row>
    <row r="1081" spans="40:42" x14ac:dyDescent="0.25">
      <c r="AN1081" s="218" t="s">
        <v>1187</v>
      </c>
      <c r="AO1081" s="218" t="s">
        <v>1211</v>
      </c>
      <c r="AP1081" s="17" t="s">
        <v>33</v>
      </c>
    </row>
    <row r="1082" spans="40:42" x14ac:dyDescent="0.25">
      <c r="AN1082" s="218" t="s">
        <v>1188</v>
      </c>
      <c r="AO1082" s="218" t="s">
        <v>1211</v>
      </c>
      <c r="AP1082" s="17" t="s">
        <v>33</v>
      </c>
    </row>
    <row r="1083" spans="40:42" x14ac:dyDescent="0.25">
      <c r="AN1083" s="218" t="s">
        <v>1189</v>
      </c>
      <c r="AO1083" s="218" t="s">
        <v>1211</v>
      </c>
      <c r="AP1083" s="17" t="s">
        <v>33</v>
      </c>
    </row>
    <row r="1084" spans="40:42" x14ac:dyDescent="0.25">
      <c r="AN1084" s="218" t="s">
        <v>1190</v>
      </c>
      <c r="AO1084" s="218" t="s">
        <v>1211</v>
      </c>
      <c r="AP1084" s="17" t="s">
        <v>33</v>
      </c>
    </row>
    <row r="1085" spans="40:42" x14ac:dyDescent="0.25">
      <c r="AN1085" s="218" t="s">
        <v>1191</v>
      </c>
      <c r="AO1085" s="218" t="s">
        <v>1211</v>
      </c>
      <c r="AP1085" s="17" t="s">
        <v>33</v>
      </c>
    </row>
    <row r="1086" spans="40:42" x14ac:dyDescent="0.25">
      <c r="AN1086" s="218" t="s">
        <v>1243</v>
      </c>
      <c r="AO1086" s="218" t="s">
        <v>1211</v>
      </c>
      <c r="AP1086" s="17" t="s">
        <v>33</v>
      </c>
    </row>
    <row r="1087" spans="40:42" x14ac:dyDescent="0.25">
      <c r="AN1087" s="218" t="s">
        <v>1216</v>
      </c>
      <c r="AO1087" s="218" t="s">
        <v>1211</v>
      </c>
      <c r="AP1087" s="17" t="s">
        <v>33</v>
      </c>
    </row>
    <row r="1088" spans="40:42" x14ac:dyDescent="0.25">
      <c r="AN1088" s="218" t="s">
        <v>1192</v>
      </c>
      <c r="AO1088" s="218" t="s">
        <v>1211</v>
      </c>
      <c r="AP1088" s="17" t="s">
        <v>33</v>
      </c>
    </row>
    <row r="1089" spans="40:42" x14ac:dyDescent="0.25">
      <c r="AN1089" s="218" t="s">
        <v>1193</v>
      </c>
      <c r="AO1089" s="218" t="s">
        <v>1211</v>
      </c>
      <c r="AP1089" s="17" t="s">
        <v>33</v>
      </c>
    </row>
    <row r="1090" spans="40:42" x14ac:dyDescent="0.25">
      <c r="AN1090" s="218" t="s">
        <v>1194</v>
      </c>
      <c r="AO1090" s="218" t="s">
        <v>1211</v>
      </c>
      <c r="AP1090" s="218" t="s">
        <v>19</v>
      </c>
    </row>
    <row r="1091" spans="40:42" x14ac:dyDescent="0.25">
      <c r="AN1091" s="218" t="s">
        <v>1241</v>
      </c>
      <c r="AO1091" s="218" t="s">
        <v>1211</v>
      </c>
      <c r="AP1091" s="17" t="s">
        <v>19</v>
      </c>
    </row>
    <row r="1092" spans="40:42" x14ac:dyDescent="0.25">
      <c r="AN1092" s="218" t="s">
        <v>1195</v>
      </c>
      <c r="AO1092" s="218" t="s">
        <v>1211</v>
      </c>
      <c r="AP1092" s="218" t="s">
        <v>33</v>
      </c>
    </row>
    <row r="1093" spans="40:42" x14ac:dyDescent="0.25">
      <c r="AN1093" s="218" t="s">
        <v>1196</v>
      </c>
      <c r="AO1093" s="218" t="s">
        <v>1211</v>
      </c>
      <c r="AP1093" s="17" t="s">
        <v>33</v>
      </c>
    </row>
    <row r="1094" spans="40:42" x14ac:dyDescent="0.25">
      <c r="AN1094" s="218" t="s">
        <v>1197</v>
      </c>
      <c r="AO1094" s="218" t="s">
        <v>1211</v>
      </c>
      <c r="AP1094" s="17" t="s">
        <v>33</v>
      </c>
    </row>
    <row r="1095" spans="40:42" x14ac:dyDescent="0.25">
      <c r="AN1095" s="218" t="s">
        <v>1198</v>
      </c>
      <c r="AO1095" s="218" t="s">
        <v>1211</v>
      </c>
      <c r="AP1095" s="17" t="s">
        <v>33</v>
      </c>
    </row>
    <row r="1096" spans="40:42" x14ac:dyDescent="0.25">
      <c r="AN1096" s="218" t="s">
        <v>1199</v>
      </c>
      <c r="AO1096" s="218" t="s">
        <v>1211</v>
      </c>
      <c r="AP1096" s="17" t="s">
        <v>33</v>
      </c>
    </row>
    <row r="1097" spans="40:42" x14ac:dyDescent="0.25">
      <c r="AN1097" s="218" t="s">
        <v>1244</v>
      </c>
      <c r="AO1097" s="218" t="s">
        <v>1211</v>
      </c>
      <c r="AP1097" s="17" t="s">
        <v>33</v>
      </c>
    </row>
    <row r="1098" spans="40:42" x14ac:dyDescent="0.25">
      <c r="AN1098" s="218" t="s">
        <v>1200</v>
      </c>
      <c r="AO1098" s="218" t="s">
        <v>1211</v>
      </c>
      <c r="AP1098" s="17" t="s">
        <v>33</v>
      </c>
    </row>
    <row r="1099" spans="40:42" x14ac:dyDescent="0.25">
      <c r="AN1099" s="218" t="s">
        <v>1201</v>
      </c>
      <c r="AO1099" s="218" t="s">
        <v>1211</v>
      </c>
      <c r="AP1099" s="17" t="s">
        <v>33</v>
      </c>
    </row>
    <row r="1100" spans="40:42" x14ac:dyDescent="0.25">
      <c r="AN1100" s="218" t="s">
        <v>1202</v>
      </c>
      <c r="AO1100" s="218" t="s">
        <v>1211</v>
      </c>
      <c r="AP1100" s="17" t="s">
        <v>33</v>
      </c>
    </row>
    <row r="1102" spans="40:42" x14ac:dyDescent="0.25">
      <c r="AN1102" s="218"/>
      <c r="AO1102" s="218"/>
      <c r="AP1102" s="17"/>
    </row>
    <row r="1103" spans="40:42" x14ac:dyDescent="0.25">
      <c r="AN1103" s="218"/>
      <c r="AO1103" s="218"/>
      <c r="AP1103" s="17"/>
    </row>
    <row r="1104" spans="40:42" x14ac:dyDescent="0.25">
      <c r="AN1104" s="218"/>
      <c r="AO1104" s="218"/>
      <c r="AP1104" s="17"/>
    </row>
    <row r="1105" spans="40:42" x14ac:dyDescent="0.25">
      <c r="AN1105" s="218"/>
      <c r="AO1105" s="218"/>
      <c r="AP1105" s="17"/>
    </row>
    <row r="1106" spans="40:42" x14ac:dyDescent="0.25">
      <c r="AN1106" s="218"/>
      <c r="AO1106" s="218"/>
      <c r="AP1106" s="17"/>
    </row>
    <row r="1107" spans="40:42" x14ac:dyDescent="0.25">
      <c r="AN1107" s="218"/>
      <c r="AO1107" s="218"/>
      <c r="AP1107" s="17"/>
    </row>
  </sheetData>
  <sheetProtection password="9182" sheet="1"/>
  <mergeCells count="1">
    <mergeCell ref="AF3:AJ3"/>
  </mergeCells>
  <pageMargins left="0.7" right="0.7" top="0.75" bottom="0.75" header="0.3" footer="0.3"/>
  <pageSetup paperSize="9" scale="5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A100"/>
  <sheetViews>
    <sheetView zoomScale="75" zoomScaleNormal="75" workbookViewId="0">
      <pane xSplit="1" ySplit="8" topLeftCell="DD29" activePane="bottomRight" state="frozen"/>
      <selection activeCell="C29" sqref="C29"/>
      <selection pane="topRight" activeCell="C29" sqref="C29"/>
      <selection pane="bottomLeft" activeCell="C29" sqref="C29"/>
      <selection pane="bottomRight" activeCell="C29" sqref="C29"/>
    </sheetView>
  </sheetViews>
  <sheetFormatPr defaultRowHeight="15" x14ac:dyDescent="0.25"/>
  <cols>
    <col min="2" max="2" width="10" bestFit="1" customWidth="1"/>
    <col min="3" max="4" width="8.28515625" bestFit="1" customWidth="1"/>
    <col min="5" max="8" width="9.28515625" bestFit="1" customWidth="1"/>
    <col min="9" max="9" width="10" style="24" customWidth="1"/>
    <col min="10" max="14" width="10" bestFit="1" customWidth="1"/>
    <col min="15" max="17" width="8.28515625" bestFit="1" customWidth="1"/>
    <col min="18" max="21" width="9.28515625" bestFit="1" customWidth="1"/>
    <col min="22" max="22" width="10" style="24" bestFit="1" customWidth="1"/>
    <col min="23" max="27" width="10" bestFit="1" customWidth="1"/>
    <col min="28" max="30" width="8.28515625" bestFit="1" customWidth="1"/>
    <col min="31" max="34" width="9.28515625" bestFit="1" customWidth="1"/>
    <col min="35" max="35" width="10" style="24" bestFit="1" customWidth="1"/>
    <col min="36" max="40" width="10" bestFit="1" customWidth="1"/>
    <col min="41" max="43" width="8.28515625" bestFit="1" customWidth="1"/>
    <col min="44" max="47" width="9.28515625" bestFit="1" customWidth="1"/>
    <col min="48" max="48" width="10" style="24" bestFit="1" customWidth="1"/>
    <col min="49" max="53" width="10" bestFit="1" customWidth="1"/>
    <col min="54" max="56" width="8.28515625" bestFit="1" customWidth="1"/>
    <col min="57" max="59" width="9.28515625" bestFit="1" customWidth="1"/>
    <col min="60" max="60" width="10" bestFit="1" customWidth="1"/>
    <col min="61" max="61" width="10" style="24" bestFit="1" customWidth="1"/>
    <col min="62" max="66" width="10" bestFit="1" customWidth="1"/>
    <col min="67" max="69" width="8.28515625" bestFit="1" customWidth="1"/>
    <col min="70" max="73" width="10" bestFit="1" customWidth="1"/>
    <col min="74" max="74" width="10" style="24" bestFit="1" customWidth="1"/>
    <col min="75" max="79" width="10" bestFit="1" customWidth="1"/>
    <col min="80" max="82" width="8.28515625" bestFit="1" customWidth="1"/>
    <col min="83" max="92" width="10" bestFit="1" customWidth="1"/>
    <col min="93" max="95" width="8.28515625" bestFit="1" customWidth="1"/>
    <col min="96" max="105" width="10" bestFit="1" customWidth="1"/>
    <col min="106" max="108" width="8.28515625" bestFit="1" customWidth="1"/>
    <col min="109" max="118" width="10" bestFit="1" customWidth="1"/>
    <col min="119" max="120" width="8.28515625" bestFit="1" customWidth="1"/>
    <col min="121" max="131" width="10" bestFit="1" customWidth="1"/>
  </cols>
  <sheetData>
    <row r="1" spans="1:131" ht="15.75" x14ac:dyDescent="0.25">
      <c r="A1" s="15" t="s">
        <v>38</v>
      </c>
    </row>
    <row r="2" spans="1:131" ht="15.75" x14ac:dyDescent="0.25">
      <c r="A2" s="15" t="s">
        <v>39</v>
      </c>
    </row>
    <row r="3" spans="1:131" ht="15.75" x14ac:dyDescent="0.25">
      <c r="A3" s="15" t="s">
        <v>40</v>
      </c>
    </row>
    <row r="4" spans="1:131" ht="15.75" x14ac:dyDescent="0.25">
      <c r="A4" s="15"/>
    </row>
    <row r="5" spans="1:131" x14ac:dyDescent="0.25">
      <c r="B5">
        <v>1</v>
      </c>
      <c r="C5">
        <f>B5+1</f>
        <v>2</v>
      </c>
      <c r="D5" s="24">
        <f t="shared" ref="D5:BO5" si="0">C5+1</f>
        <v>3</v>
      </c>
      <c r="E5" s="24">
        <f t="shared" si="0"/>
        <v>4</v>
      </c>
      <c r="F5" s="24">
        <f t="shared" si="0"/>
        <v>5</v>
      </c>
      <c r="G5" s="24">
        <f t="shared" si="0"/>
        <v>6</v>
      </c>
      <c r="H5" s="24">
        <f t="shared" si="0"/>
        <v>7</v>
      </c>
      <c r="I5" s="24">
        <f t="shared" si="0"/>
        <v>8</v>
      </c>
      <c r="J5" s="24">
        <f t="shared" si="0"/>
        <v>9</v>
      </c>
      <c r="K5" s="24">
        <f t="shared" si="0"/>
        <v>10</v>
      </c>
      <c r="L5" s="24">
        <f t="shared" si="0"/>
        <v>11</v>
      </c>
      <c r="M5" s="24">
        <f t="shared" si="0"/>
        <v>12</v>
      </c>
      <c r="N5" s="24">
        <f t="shared" si="0"/>
        <v>13</v>
      </c>
      <c r="O5" s="24">
        <f t="shared" si="0"/>
        <v>14</v>
      </c>
      <c r="P5" s="24">
        <f t="shared" si="0"/>
        <v>15</v>
      </c>
      <c r="Q5" s="24">
        <f t="shared" si="0"/>
        <v>16</v>
      </c>
      <c r="R5" s="24">
        <f t="shared" si="0"/>
        <v>17</v>
      </c>
      <c r="S5" s="24">
        <f t="shared" si="0"/>
        <v>18</v>
      </c>
      <c r="T5" s="24">
        <f t="shared" si="0"/>
        <v>19</v>
      </c>
      <c r="U5" s="24">
        <f t="shared" si="0"/>
        <v>20</v>
      </c>
      <c r="V5" s="24">
        <f t="shared" si="0"/>
        <v>21</v>
      </c>
      <c r="W5" s="24">
        <f t="shared" si="0"/>
        <v>22</v>
      </c>
      <c r="X5" s="24">
        <f t="shared" si="0"/>
        <v>23</v>
      </c>
      <c r="Y5" s="24">
        <f t="shared" si="0"/>
        <v>24</v>
      </c>
      <c r="Z5" s="24">
        <f t="shared" si="0"/>
        <v>25</v>
      </c>
      <c r="AA5" s="24">
        <f t="shared" si="0"/>
        <v>26</v>
      </c>
      <c r="AB5" s="24">
        <f t="shared" si="0"/>
        <v>27</v>
      </c>
      <c r="AC5" s="24">
        <f t="shared" si="0"/>
        <v>28</v>
      </c>
      <c r="AD5" s="24">
        <f t="shared" si="0"/>
        <v>29</v>
      </c>
      <c r="AE5" s="24">
        <f t="shared" si="0"/>
        <v>30</v>
      </c>
      <c r="AF5" s="24">
        <f t="shared" si="0"/>
        <v>31</v>
      </c>
      <c r="AG5" s="24">
        <f t="shared" si="0"/>
        <v>32</v>
      </c>
      <c r="AH5" s="24">
        <f t="shared" si="0"/>
        <v>33</v>
      </c>
      <c r="AI5" s="24">
        <f t="shared" si="0"/>
        <v>34</v>
      </c>
      <c r="AJ5" s="24">
        <f t="shared" si="0"/>
        <v>35</v>
      </c>
      <c r="AK5" s="24">
        <f t="shared" si="0"/>
        <v>36</v>
      </c>
      <c r="AL5" s="24">
        <f t="shared" si="0"/>
        <v>37</v>
      </c>
      <c r="AM5" s="24">
        <f t="shared" si="0"/>
        <v>38</v>
      </c>
      <c r="AN5" s="24">
        <f t="shared" si="0"/>
        <v>39</v>
      </c>
      <c r="AO5" s="24">
        <f t="shared" si="0"/>
        <v>40</v>
      </c>
      <c r="AP5" s="24">
        <f t="shared" si="0"/>
        <v>41</v>
      </c>
      <c r="AQ5" s="24">
        <f t="shared" si="0"/>
        <v>42</v>
      </c>
      <c r="AR5" s="24">
        <f t="shared" si="0"/>
        <v>43</v>
      </c>
      <c r="AS5" s="24">
        <f t="shared" si="0"/>
        <v>44</v>
      </c>
      <c r="AT5" s="24">
        <f t="shared" si="0"/>
        <v>45</v>
      </c>
      <c r="AU5" s="24">
        <f t="shared" si="0"/>
        <v>46</v>
      </c>
      <c r="AV5" s="24">
        <f t="shared" si="0"/>
        <v>47</v>
      </c>
      <c r="AW5" s="24">
        <f t="shared" si="0"/>
        <v>48</v>
      </c>
      <c r="AX5" s="24">
        <f t="shared" si="0"/>
        <v>49</v>
      </c>
      <c r="AY5" s="24">
        <f t="shared" si="0"/>
        <v>50</v>
      </c>
      <c r="AZ5" s="24">
        <f t="shared" si="0"/>
        <v>51</v>
      </c>
      <c r="BA5" s="24">
        <f t="shared" si="0"/>
        <v>52</v>
      </c>
      <c r="BB5" s="24">
        <f t="shared" si="0"/>
        <v>53</v>
      </c>
      <c r="BC5" s="24">
        <f t="shared" si="0"/>
        <v>54</v>
      </c>
      <c r="BD5" s="24">
        <f t="shared" si="0"/>
        <v>55</v>
      </c>
      <c r="BE5" s="24">
        <f t="shared" si="0"/>
        <v>56</v>
      </c>
      <c r="BF5" s="24">
        <f t="shared" si="0"/>
        <v>57</v>
      </c>
      <c r="BG5" s="24">
        <f t="shared" si="0"/>
        <v>58</v>
      </c>
      <c r="BH5" s="24">
        <f t="shared" si="0"/>
        <v>59</v>
      </c>
      <c r="BI5" s="24">
        <f t="shared" si="0"/>
        <v>60</v>
      </c>
      <c r="BJ5" s="24">
        <f t="shared" si="0"/>
        <v>61</v>
      </c>
      <c r="BK5" s="24">
        <f t="shared" si="0"/>
        <v>62</v>
      </c>
      <c r="BL5" s="24">
        <f t="shared" si="0"/>
        <v>63</v>
      </c>
      <c r="BM5" s="24">
        <f t="shared" si="0"/>
        <v>64</v>
      </c>
      <c r="BN5" s="24">
        <f t="shared" si="0"/>
        <v>65</v>
      </c>
      <c r="BO5" s="24">
        <f t="shared" si="0"/>
        <v>66</v>
      </c>
      <c r="BP5" s="24">
        <f t="shared" ref="BP5:EA5" si="1">BO5+1</f>
        <v>67</v>
      </c>
      <c r="BQ5" s="24">
        <f t="shared" si="1"/>
        <v>68</v>
      </c>
      <c r="BR5" s="24">
        <f t="shared" si="1"/>
        <v>69</v>
      </c>
      <c r="BS5" s="24">
        <f t="shared" si="1"/>
        <v>70</v>
      </c>
      <c r="BT5" s="24">
        <f t="shared" si="1"/>
        <v>71</v>
      </c>
      <c r="BU5" s="24">
        <f t="shared" si="1"/>
        <v>72</v>
      </c>
      <c r="BV5" s="24">
        <f t="shared" si="1"/>
        <v>73</v>
      </c>
      <c r="BW5" s="24">
        <f t="shared" si="1"/>
        <v>74</v>
      </c>
      <c r="BX5" s="24">
        <f t="shared" si="1"/>
        <v>75</v>
      </c>
      <c r="BY5" s="24">
        <f t="shared" si="1"/>
        <v>76</v>
      </c>
      <c r="BZ5" s="24">
        <f t="shared" si="1"/>
        <v>77</v>
      </c>
      <c r="CA5" s="24">
        <f t="shared" si="1"/>
        <v>78</v>
      </c>
      <c r="CB5" s="24">
        <f t="shared" si="1"/>
        <v>79</v>
      </c>
      <c r="CC5" s="24">
        <f t="shared" si="1"/>
        <v>80</v>
      </c>
      <c r="CD5" s="24">
        <f t="shared" si="1"/>
        <v>81</v>
      </c>
      <c r="CE5" s="24">
        <f t="shared" si="1"/>
        <v>82</v>
      </c>
      <c r="CF5" s="24">
        <f t="shared" si="1"/>
        <v>83</v>
      </c>
      <c r="CG5" s="24">
        <f t="shared" si="1"/>
        <v>84</v>
      </c>
      <c r="CH5" s="24">
        <f t="shared" si="1"/>
        <v>85</v>
      </c>
      <c r="CI5" s="24">
        <f t="shared" si="1"/>
        <v>86</v>
      </c>
      <c r="CJ5" s="24">
        <f t="shared" si="1"/>
        <v>87</v>
      </c>
      <c r="CK5" s="24">
        <f t="shared" si="1"/>
        <v>88</v>
      </c>
      <c r="CL5" s="24">
        <f t="shared" si="1"/>
        <v>89</v>
      </c>
      <c r="CM5" s="24">
        <f t="shared" si="1"/>
        <v>90</v>
      </c>
      <c r="CN5" s="24">
        <f t="shared" si="1"/>
        <v>91</v>
      </c>
      <c r="CO5" s="24">
        <f t="shared" si="1"/>
        <v>92</v>
      </c>
      <c r="CP5" s="24">
        <f t="shared" si="1"/>
        <v>93</v>
      </c>
      <c r="CQ5" s="24">
        <f t="shared" si="1"/>
        <v>94</v>
      </c>
      <c r="CR5" s="24">
        <f t="shared" si="1"/>
        <v>95</v>
      </c>
      <c r="CS5" s="24">
        <f t="shared" si="1"/>
        <v>96</v>
      </c>
      <c r="CT5" s="24">
        <f t="shared" si="1"/>
        <v>97</v>
      </c>
      <c r="CU5" s="24">
        <f t="shared" si="1"/>
        <v>98</v>
      </c>
      <c r="CV5" s="24">
        <f t="shared" si="1"/>
        <v>99</v>
      </c>
      <c r="CW5" s="24">
        <f t="shared" si="1"/>
        <v>100</v>
      </c>
      <c r="CX5" s="24">
        <f t="shared" si="1"/>
        <v>101</v>
      </c>
      <c r="CY5" s="24">
        <f t="shared" si="1"/>
        <v>102</v>
      </c>
      <c r="CZ5" s="24">
        <f t="shared" si="1"/>
        <v>103</v>
      </c>
      <c r="DA5" s="24">
        <f t="shared" si="1"/>
        <v>104</v>
      </c>
      <c r="DB5" s="24">
        <f t="shared" si="1"/>
        <v>105</v>
      </c>
      <c r="DC5" s="24">
        <f t="shared" si="1"/>
        <v>106</v>
      </c>
      <c r="DD5" s="24">
        <f t="shared" si="1"/>
        <v>107</v>
      </c>
      <c r="DE5" s="24">
        <f t="shared" si="1"/>
        <v>108</v>
      </c>
      <c r="DF5" s="24">
        <f t="shared" si="1"/>
        <v>109</v>
      </c>
      <c r="DG5" s="24">
        <f t="shared" si="1"/>
        <v>110</v>
      </c>
      <c r="DH5" s="24">
        <f t="shared" si="1"/>
        <v>111</v>
      </c>
      <c r="DI5" s="24">
        <f t="shared" si="1"/>
        <v>112</v>
      </c>
      <c r="DJ5" s="24">
        <f t="shared" si="1"/>
        <v>113</v>
      </c>
      <c r="DK5" s="24">
        <f t="shared" si="1"/>
        <v>114</v>
      </c>
      <c r="DL5" s="24">
        <f t="shared" si="1"/>
        <v>115</v>
      </c>
      <c r="DM5" s="24">
        <f t="shared" si="1"/>
        <v>116</v>
      </c>
      <c r="DN5" s="24">
        <f t="shared" si="1"/>
        <v>117</v>
      </c>
      <c r="DO5" s="24">
        <f t="shared" si="1"/>
        <v>118</v>
      </c>
      <c r="DP5" s="24">
        <f t="shared" si="1"/>
        <v>119</v>
      </c>
      <c r="DQ5" s="24">
        <f t="shared" si="1"/>
        <v>120</v>
      </c>
      <c r="DR5" s="24">
        <f t="shared" si="1"/>
        <v>121</v>
      </c>
      <c r="DS5" s="24">
        <f t="shared" si="1"/>
        <v>122</v>
      </c>
      <c r="DT5" s="24">
        <f t="shared" si="1"/>
        <v>123</v>
      </c>
      <c r="DU5" s="24">
        <f t="shared" si="1"/>
        <v>124</v>
      </c>
      <c r="DV5" s="24">
        <f t="shared" si="1"/>
        <v>125</v>
      </c>
      <c r="DW5" s="24">
        <f t="shared" si="1"/>
        <v>126</v>
      </c>
      <c r="DX5" s="24">
        <f t="shared" si="1"/>
        <v>127</v>
      </c>
      <c r="DY5" s="24">
        <f t="shared" si="1"/>
        <v>128</v>
      </c>
      <c r="DZ5" s="24">
        <f t="shared" si="1"/>
        <v>129</v>
      </c>
      <c r="EA5" s="24">
        <f t="shared" si="1"/>
        <v>130</v>
      </c>
    </row>
    <row r="6" spans="1:131" x14ac:dyDescent="0.25">
      <c r="B6" s="25" t="s">
        <v>41</v>
      </c>
      <c r="C6" s="25" t="s">
        <v>41</v>
      </c>
      <c r="D6" s="25" t="s">
        <v>41</v>
      </c>
      <c r="E6" s="25" t="s">
        <v>41</v>
      </c>
      <c r="F6" s="25" t="s">
        <v>41</v>
      </c>
      <c r="G6" s="25" t="s">
        <v>41</v>
      </c>
      <c r="H6" s="25" t="s">
        <v>41</v>
      </c>
      <c r="I6" s="25" t="s">
        <v>41</v>
      </c>
      <c r="J6" s="25" t="s">
        <v>41</v>
      </c>
      <c r="K6" s="25" t="s">
        <v>41</v>
      </c>
      <c r="L6" s="25" t="s">
        <v>41</v>
      </c>
      <c r="M6" s="25" t="s">
        <v>41</v>
      </c>
      <c r="N6" s="25" t="s">
        <v>41</v>
      </c>
      <c r="O6" s="82" t="s">
        <v>1217</v>
      </c>
      <c r="P6" s="82" t="s">
        <v>1217</v>
      </c>
      <c r="Q6" s="82" t="s">
        <v>1217</v>
      </c>
      <c r="R6" s="82" t="s">
        <v>1217</v>
      </c>
      <c r="S6" s="82" t="s">
        <v>1217</v>
      </c>
      <c r="T6" s="82" t="s">
        <v>1217</v>
      </c>
      <c r="U6" s="82" t="s">
        <v>1217</v>
      </c>
      <c r="V6" s="82" t="s">
        <v>1217</v>
      </c>
      <c r="W6" s="82" t="s">
        <v>1217</v>
      </c>
      <c r="X6" s="82" t="s">
        <v>1217</v>
      </c>
      <c r="Y6" s="82" t="s">
        <v>1217</v>
      </c>
      <c r="Z6" s="82" t="s">
        <v>1217</v>
      </c>
      <c r="AA6" s="82" t="s">
        <v>1217</v>
      </c>
      <c r="AB6" s="25" t="s">
        <v>1218</v>
      </c>
      <c r="AC6" s="25" t="s">
        <v>1218</v>
      </c>
      <c r="AD6" s="25" t="s">
        <v>1218</v>
      </c>
      <c r="AE6" s="25" t="s">
        <v>1218</v>
      </c>
      <c r="AF6" s="25" t="s">
        <v>1218</v>
      </c>
      <c r="AG6" s="25" t="s">
        <v>1218</v>
      </c>
      <c r="AH6" s="25" t="s">
        <v>1218</v>
      </c>
      <c r="AI6" s="25" t="s">
        <v>1218</v>
      </c>
      <c r="AJ6" s="25" t="s">
        <v>1218</v>
      </c>
      <c r="AK6" s="25" t="s">
        <v>1218</v>
      </c>
      <c r="AL6" s="25" t="s">
        <v>1218</v>
      </c>
      <c r="AM6" s="25" t="s">
        <v>1218</v>
      </c>
      <c r="AN6" s="25" t="s">
        <v>1218</v>
      </c>
      <c r="AO6" s="82" t="s">
        <v>1219</v>
      </c>
      <c r="AP6" s="82" t="s">
        <v>1219</v>
      </c>
      <c r="AQ6" s="82" t="s">
        <v>1219</v>
      </c>
      <c r="AR6" s="82" t="s">
        <v>1219</v>
      </c>
      <c r="AS6" s="82" t="s">
        <v>1219</v>
      </c>
      <c r="AT6" s="82" t="s">
        <v>1219</v>
      </c>
      <c r="AU6" s="82" t="s">
        <v>1219</v>
      </c>
      <c r="AV6" s="82" t="s">
        <v>1219</v>
      </c>
      <c r="AW6" s="82" t="s">
        <v>1219</v>
      </c>
      <c r="AX6" s="82" t="s">
        <v>1219</v>
      </c>
      <c r="AY6" s="82" t="s">
        <v>1219</v>
      </c>
      <c r="AZ6" s="82" t="s">
        <v>1219</v>
      </c>
      <c r="BA6" s="82" t="s">
        <v>1219</v>
      </c>
      <c r="BB6" s="25" t="s">
        <v>1220</v>
      </c>
      <c r="BC6" s="25" t="s">
        <v>1220</v>
      </c>
      <c r="BD6" s="25" t="s">
        <v>1220</v>
      </c>
      <c r="BE6" s="25" t="s">
        <v>1220</v>
      </c>
      <c r="BF6" s="25" t="s">
        <v>1220</v>
      </c>
      <c r="BG6" s="25" t="s">
        <v>1220</v>
      </c>
      <c r="BH6" s="25" t="s">
        <v>1220</v>
      </c>
      <c r="BI6" s="25" t="s">
        <v>1220</v>
      </c>
      <c r="BJ6" s="25" t="s">
        <v>1220</v>
      </c>
      <c r="BK6" s="25" t="s">
        <v>1220</v>
      </c>
      <c r="BL6" s="25" t="s">
        <v>1220</v>
      </c>
      <c r="BM6" s="25" t="s">
        <v>1220</v>
      </c>
      <c r="BN6" s="25" t="s">
        <v>1220</v>
      </c>
      <c r="BO6" s="82" t="s">
        <v>1221</v>
      </c>
      <c r="BP6" s="82" t="s">
        <v>1221</v>
      </c>
      <c r="BQ6" s="82" t="s">
        <v>1221</v>
      </c>
      <c r="BR6" s="82" t="s">
        <v>1221</v>
      </c>
      <c r="BS6" s="82" t="s">
        <v>1221</v>
      </c>
      <c r="BT6" s="82" t="s">
        <v>1221</v>
      </c>
      <c r="BU6" s="82" t="s">
        <v>1221</v>
      </c>
      <c r="BV6" s="82" t="s">
        <v>1221</v>
      </c>
      <c r="BW6" s="82" t="s">
        <v>1221</v>
      </c>
      <c r="BX6" s="82" t="s">
        <v>1221</v>
      </c>
      <c r="BY6" s="82" t="s">
        <v>1221</v>
      </c>
      <c r="BZ6" s="82" t="s">
        <v>1221</v>
      </c>
      <c r="CA6" s="82" t="s">
        <v>1221</v>
      </c>
      <c r="CB6" s="25" t="s">
        <v>1222</v>
      </c>
      <c r="CC6" s="25" t="s">
        <v>1222</v>
      </c>
      <c r="CD6" s="25" t="s">
        <v>1222</v>
      </c>
      <c r="CE6" s="25" t="s">
        <v>1222</v>
      </c>
      <c r="CF6" s="25" t="s">
        <v>1222</v>
      </c>
      <c r="CG6" s="25" t="s">
        <v>1222</v>
      </c>
      <c r="CH6" s="25" t="s">
        <v>1222</v>
      </c>
      <c r="CI6" s="25" t="s">
        <v>1222</v>
      </c>
      <c r="CJ6" s="25" t="s">
        <v>1222</v>
      </c>
      <c r="CK6" s="25" t="s">
        <v>1222</v>
      </c>
      <c r="CL6" s="25" t="s">
        <v>1222</v>
      </c>
      <c r="CM6" s="25" t="s">
        <v>1222</v>
      </c>
      <c r="CN6" s="25" t="s">
        <v>1222</v>
      </c>
      <c r="CO6" s="82" t="s">
        <v>1223</v>
      </c>
      <c r="CP6" s="82" t="s">
        <v>1223</v>
      </c>
      <c r="CQ6" s="82" t="s">
        <v>1223</v>
      </c>
      <c r="CR6" s="82" t="s">
        <v>1223</v>
      </c>
      <c r="CS6" s="82" t="s">
        <v>1223</v>
      </c>
      <c r="CT6" s="82" t="s">
        <v>1223</v>
      </c>
      <c r="CU6" s="82" t="s">
        <v>1223</v>
      </c>
      <c r="CV6" s="82" t="s">
        <v>1223</v>
      </c>
      <c r="CW6" s="82" t="s">
        <v>1223</v>
      </c>
      <c r="CX6" s="82" t="s">
        <v>1223</v>
      </c>
      <c r="CY6" s="82" t="s">
        <v>1223</v>
      </c>
      <c r="CZ6" s="82" t="s">
        <v>1223</v>
      </c>
      <c r="DA6" s="82" t="s">
        <v>1223</v>
      </c>
      <c r="DB6" s="25" t="s">
        <v>1224</v>
      </c>
      <c r="DC6" s="25" t="s">
        <v>1224</v>
      </c>
      <c r="DD6" s="25" t="s">
        <v>1224</v>
      </c>
      <c r="DE6" s="25" t="s">
        <v>1224</v>
      </c>
      <c r="DF6" s="25" t="s">
        <v>1224</v>
      </c>
      <c r="DG6" s="25" t="s">
        <v>1224</v>
      </c>
      <c r="DH6" s="25" t="s">
        <v>1224</v>
      </c>
      <c r="DI6" s="25" t="s">
        <v>1224</v>
      </c>
      <c r="DJ6" s="25" t="s">
        <v>1224</v>
      </c>
      <c r="DK6" s="25" t="s">
        <v>1224</v>
      </c>
      <c r="DL6" s="25" t="s">
        <v>1224</v>
      </c>
      <c r="DM6" s="25" t="s">
        <v>1224</v>
      </c>
      <c r="DN6" s="25" t="s">
        <v>1224</v>
      </c>
      <c r="DO6" s="82" t="s">
        <v>1225</v>
      </c>
      <c r="DP6" s="82" t="s">
        <v>1225</v>
      </c>
      <c r="DQ6" s="82" t="s">
        <v>1225</v>
      </c>
      <c r="DR6" s="82" t="s">
        <v>1225</v>
      </c>
      <c r="DS6" s="82" t="s">
        <v>1225</v>
      </c>
      <c r="DT6" s="82" t="s">
        <v>1225</v>
      </c>
      <c r="DU6" s="82" t="s">
        <v>1225</v>
      </c>
      <c r="DV6" s="82" t="s">
        <v>1225</v>
      </c>
      <c r="DW6" s="82" t="s">
        <v>1225</v>
      </c>
      <c r="DX6" s="82" t="s">
        <v>1225</v>
      </c>
      <c r="DY6" s="82" t="s">
        <v>1225</v>
      </c>
      <c r="DZ6" s="82" t="s">
        <v>1225</v>
      </c>
      <c r="EA6" s="82" t="s">
        <v>1225</v>
      </c>
    </row>
    <row r="7" spans="1:131" x14ac:dyDescent="0.25">
      <c r="A7" s="16"/>
      <c r="B7" s="118" t="s">
        <v>99</v>
      </c>
      <c r="C7" s="119" t="s">
        <v>99</v>
      </c>
      <c r="D7" s="120" t="s">
        <v>99</v>
      </c>
      <c r="E7" s="121" t="s">
        <v>23</v>
      </c>
      <c r="F7" s="122" t="s">
        <v>23</v>
      </c>
      <c r="G7" s="122" t="s">
        <v>23</v>
      </c>
      <c r="H7" s="122" t="s">
        <v>23</v>
      </c>
      <c r="I7" s="123" t="s">
        <v>23</v>
      </c>
      <c r="J7" s="124" t="s">
        <v>4</v>
      </c>
      <c r="K7" s="125" t="s">
        <v>4</v>
      </c>
      <c r="L7" s="125" t="s">
        <v>4</v>
      </c>
      <c r="M7" s="125" t="s">
        <v>4</v>
      </c>
      <c r="N7" s="126" t="s">
        <v>4</v>
      </c>
      <c r="O7" s="118" t="s">
        <v>99</v>
      </c>
      <c r="P7" s="119" t="s">
        <v>99</v>
      </c>
      <c r="Q7" s="120" t="s">
        <v>99</v>
      </c>
      <c r="R7" s="121" t="s">
        <v>23</v>
      </c>
      <c r="S7" s="122" t="s">
        <v>23</v>
      </c>
      <c r="T7" s="122" t="s">
        <v>23</v>
      </c>
      <c r="U7" s="122" t="s">
        <v>23</v>
      </c>
      <c r="V7" s="123" t="s">
        <v>23</v>
      </c>
      <c r="W7" s="124" t="s">
        <v>4</v>
      </c>
      <c r="X7" s="125" t="s">
        <v>4</v>
      </c>
      <c r="Y7" s="125" t="s">
        <v>4</v>
      </c>
      <c r="Z7" s="125" t="s">
        <v>4</v>
      </c>
      <c r="AA7" s="126" t="s">
        <v>4</v>
      </c>
      <c r="AB7" s="118" t="s">
        <v>99</v>
      </c>
      <c r="AC7" s="119" t="s">
        <v>99</v>
      </c>
      <c r="AD7" s="120" t="s">
        <v>99</v>
      </c>
      <c r="AE7" s="121" t="s">
        <v>23</v>
      </c>
      <c r="AF7" s="122" t="s">
        <v>23</v>
      </c>
      <c r="AG7" s="122" t="s">
        <v>23</v>
      </c>
      <c r="AH7" s="122" t="s">
        <v>23</v>
      </c>
      <c r="AI7" s="123" t="s">
        <v>23</v>
      </c>
      <c r="AJ7" s="124" t="s">
        <v>4</v>
      </c>
      <c r="AK7" s="125" t="s">
        <v>4</v>
      </c>
      <c r="AL7" s="125" t="s">
        <v>4</v>
      </c>
      <c r="AM7" s="125" t="s">
        <v>4</v>
      </c>
      <c r="AN7" s="126" t="s">
        <v>4</v>
      </c>
      <c r="AO7" s="118" t="s">
        <v>99</v>
      </c>
      <c r="AP7" s="119" t="s">
        <v>99</v>
      </c>
      <c r="AQ7" s="120" t="s">
        <v>99</v>
      </c>
      <c r="AR7" s="121" t="s">
        <v>23</v>
      </c>
      <c r="AS7" s="122" t="s">
        <v>23</v>
      </c>
      <c r="AT7" s="122" t="s">
        <v>23</v>
      </c>
      <c r="AU7" s="122" t="s">
        <v>23</v>
      </c>
      <c r="AV7" s="123" t="s">
        <v>23</v>
      </c>
      <c r="AW7" s="124" t="s">
        <v>4</v>
      </c>
      <c r="AX7" s="125" t="s">
        <v>4</v>
      </c>
      <c r="AY7" s="125" t="s">
        <v>4</v>
      </c>
      <c r="AZ7" s="125" t="s">
        <v>4</v>
      </c>
      <c r="BA7" s="126" t="s">
        <v>4</v>
      </c>
      <c r="BB7" s="118" t="s">
        <v>99</v>
      </c>
      <c r="BC7" s="119" t="s">
        <v>99</v>
      </c>
      <c r="BD7" s="120" t="s">
        <v>99</v>
      </c>
      <c r="BE7" s="121" t="s">
        <v>23</v>
      </c>
      <c r="BF7" s="122" t="s">
        <v>23</v>
      </c>
      <c r="BG7" s="122" t="s">
        <v>23</v>
      </c>
      <c r="BH7" s="122" t="s">
        <v>23</v>
      </c>
      <c r="BI7" s="123" t="s">
        <v>23</v>
      </c>
      <c r="BJ7" s="124" t="s">
        <v>4</v>
      </c>
      <c r="BK7" s="125" t="s">
        <v>4</v>
      </c>
      <c r="BL7" s="125" t="s">
        <v>4</v>
      </c>
      <c r="BM7" s="125" t="s">
        <v>4</v>
      </c>
      <c r="BN7" s="126" t="s">
        <v>4</v>
      </c>
      <c r="BO7" s="118" t="s">
        <v>99</v>
      </c>
      <c r="BP7" s="119" t="s">
        <v>99</v>
      </c>
      <c r="BQ7" s="120" t="s">
        <v>99</v>
      </c>
      <c r="BR7" s="121" t="s">
        <v>23</v>
      </c>
      <c r="BS7" s="122" t="s">
        <v>23</v>
      </c>
      <c r="BT7" s="122" t="s">
        <v>23</v>
      </c>
      <c r="BU7" s="122" t="s">
        <v>23</v>
      </c>
      <c r="BV7" s="123" t="s">
        <v>23</v>
      </c>
      <c r="BW7" s="124" t="s">
        <v>4</v>
      </c>
      <c r="BX7" s="125" t="s">
        <v>4</v>
      </c>
      <c r="BY7" s="125" t="s">
        <v>4</v>
      </c>
      <c r="BZ7" s="125" t="s">
        <v>4</v>
      </c>
      <c r="CA7" s="126" t="s">
        <v>4</v>
      </c>
      <c r="CB7" s="118" t="s">
        <v>99</v>
      </c>
      <c r="CC7" s="119" t="s">
        <v>99</v>
      </c>
      <c r="CD7" s="120" t="s">
        <v>99</v>
      </c>
      <c r="CE7" s="121" t="s">
        <v>23</v>
      </c>
      <c r="CF7" s="122" t="s">
        <v>23</v>
      </c>
      <c r="CG7" s="122" t="s">
        <v>23</v>
      </c>
      <c r="CH7" s="122" t="s">
        <v>23</v>
      </c>
      <c r="CI7" s="123" t="s">
        <v>23</v>
      </c>
      <c r="CJ7" s="124" t="s">
        <v>4</v>
      </c>
      <c r="CK7" s="125" t="s">
        <v>4</v>
      </c>
      <c r="CL7" s="125" t="s">
        <v>4</v>
      </c>
      <c r="CM7" s="125" t="s">
        <v>4</v>
      </c>
      <c r="CN7" s="126" t="s">
        <v>4</v>
      </c>
      <c r="CO7" s="118" t="s">
        <v>99</v>
      </c>
      <c r="CP7" s="119" t="s">
        <v>99</v>
      </c>
      <c r="CQ7" s="120" t="s">
        <v>99</v>
      </c>
      <c r="CR7" s="121" t="s">
        <v>23</v>
      </c>
      <c r="CS7" s="122" t="s">
        <v>23</v>
      </c>
      <c r="CT7" s="122" t="s">
        <v>23</v>
      </c>
      <c r="CU7" s="122" t="s">
        <v>23</v>
      </c>
      <c r="CV7" s="123" t="s">
        <v>23</v>
      </c>
      <c r="CW7" s="124" t="s">
        <v>4</v>
      </c>
      <c r="CX7" s="125" t="s">
        <v>4</v>
      </c>
      <c r="CY7" s="125" t="s">
        <v>4</v>
      </c>
      <c r="CZ7" s="125" t="s">
        <v>4</v>
      </c>
      <c r="DA7" s="126" t="s">
        <v>4</v>
      </c>
      <c r="DB7" s="118" t="s">
        <v>99</v>
      </c>
      <c r="DC7" s="119" t="s">
        <v>99</v>
      </c>
      <c r="DD7" s="120" t="s">
        <v>99</v>
      </c>
      <c r="DE7" s="121" t="s">
        <v>23</v>
      </c>
      <c r="DF7" s="122" t="s">
        <v>23</v>
      </c>
      <c r="DG7" s="122" t="s">
        <v>23</v>
      </c>
      <c r="DH7" s="122" t="s">
        <v>23</v>
      </c>
      <c r="DI7" s="123" t="s">
        <v>23</v>
      </c>
      <c r="DJ7" s="124" t="s">
        <v>4</v>
      </c>
      <c r="DK7" s="125" t="s">
        <v>4</v>
      </c>
      <c r="DL7" s="125" t="s">
        <v>4</v>
      </c>
      <c r="DM7" s="125" t="s">
        <v>4</v>
      </c>
      <c r="DN7" s="126" t="s">
        <v>4</v>
      </c>
      <c r="DO7" s="118" t="s">
        <v>99</v>
      </c>
      <c r="DP7" s="119" t="s">
        <v>99</v>
      </c>
      <c r="DQ7" s="120" t="s">
        <v>99</v>
      </c>
      <c r="DR7" s="121" t="s">
        <v>23</v>
      </c>
      <c r="DS7" s="122" t="s">
        <v>23</v>
      </c>
      <c r="DT7" s="122" t="s">
        <v>23</v>
      </c>
      <c r="DU7" s="122" t="s">
        <v>23</v>
      </c>
      <c r="DV7" s="123" t="s">
        <v>23</v>
      </c>
      <c r="DW7" s="124" t="s">
        <v>4</v>
      </c>
      <c r="DX7" s="125" t="s">
        <v>4</v>
      </c>
      <c r="DY7" s="125" t="s">
        <v>4</v>
      </c>
      <c r="DZ7" s="125" t="s">
        <v>4</v>
      </c>
      <c r="EA7" s="126" t="s">
        <v>4</v>
      </c>
    </row>
    <row r="8" spans="1:131" ht="15.75" x14ac:dyDescent="0.25">
      <c r="A8" s="18" t="s">
        <v>42</v>
      </c>
      <c r="B8" s="94" t="s">
        <v>92</v>
      </c>
      <c r="C8" s="93" t="s">
        <v>93</v>
      </c>
      <c r="D8" s="99" t="s">
        <v>94</v>
      </c>
      <c r="E8" s="95" t="s">
        <v>22</v>
      </c>
      <c r="F8" s="95" t="s">
        <v>25</v>
      </c>
      <c r="G8" s="95" t="s">
        <v>27</v>
      </c>
      <c r="H8" s="95" t="s">
        <v>29</v>
      </c>
      <c r="I8" s="95" t="s">
        <v>35</v>
      </c>
      <c r="J8" s="96" t="s">
        <v>2</v>
      </c>
      <c r="K8" s="97" t="s">
        <v>32</v>
      </c>
      <c r="L8" s="97" t="s">
        <v>35</v>
      </c>
      <c r="M8" s="97" t="s">
        <v>36</v>
      </c>
      <c r="N8" s="98" t="s">
        <v>37</v>
      </c>
      <c r="O8" s="94" t="s">
        <v>92</v>
      </c>
      <c r="P8" s="93" t="s">
        <v>93</v>
      </c>
      <c r="Q8" s="99" t="s">
        <v>94</v>
      </c>
      <c r="R8" s="95" t="s">
        <v>22</v>
      </c>
      <c r="S8" s="95" t="s">
        <v>25</v>
      </c>
      <c r="T8" s="95" t="s">
        <v>27</v>
      </c>
      <c r="U8" s="95" t="s">
        <v>29</v>
      </c>
      <c r="V8" s="95" t="s">
        <v>35</v>
      </c>
      <c r="W8" s="96" t="s">
        <v>2</v>
      </c>
      <c r="X8" s="97" t="s">
        <v>32</v>
      </c>
      <c r="Y8" s="97" t="s">
        <v>35</v>
      </c>
      <c r="Z8" s="97" t="s">
        <v>36</v>
      </c>
      <c r="AA8" s="98" t="s">
        <v>37</v>
      </c>
      <c r="AB8" s="94" t="s">
        <v>92</v>
      </c>
      <c r="AC8" s="93" t="s">
        <v>93</v>
      </c>
      <c r="AD8" s="99" t="s">
        <v>94</v>
      </c>
      <c r="AE8" s="95" t="s">
        <v>22</v>
      </c>
      <c r="AF8" s="95" t="s">
        <v>25</v>
      </c>
      <c r="AG8" s="95" t="s">
        <v>27</v>
      </c>
      <c r="AH8" s="95" t="s">
        <v>29</v>
      </c>
      <c r="AI8" s="95" t="s">
        <v>35</v>
      </c>
      <c r="AJ8" s="96" t="s">
        <v>2</v>
      </c>
      <c r="AK8" s="97" t="s">
        <v>32</v>
      </c>
      <c r="AL8" s="97" t="s">
        <v>35</v>
      </c>
      <c r="AM8" s="97" t="s">
        <v>36</v>
      </c>
      <c r="AN8" s="98" t="s">
        <v>37</v>
      </c>
      <c r="AO8" s="94" t="s">
        <v>92</v>
      </c>
      <c r="AP8" s="93" t="s">
        <v>93</v>
      </c>
      <c r="AQ8" s="99" t="s">
        <v>94</v>
      </c>
      <c r="AR8" s="95" t="s">
        <v>22</v>
      </c>
      <c r="AS8" s="95" t="s">
        <v>25</v>
      </c>
      <c r="AT8" s="95" t="s">
        <v>27</v>
      </c>
      <c r="AU8" s="95" t="s">
        <v>29</v>
      </c>
      <c r="AV8" s="95" t="s">
        <v>35</v>
      </c>
      <c r="AW8" s="96" t="s">
        <v>2</v>
      </c>
      <c r="AX8" s="97" t="s">
        <v>32</v>
      </c>
      <c r="AY8" s="97" t="s">
        <v>35</v>
      </c>
      <c r="AZ8" s="97" t="s">
        <v>36</v>
      </c>
      <c r="BA8" s="98" t="s">
        <v>37</v>
      </c>
      <c r="BB8" s="94" t="s">
        <v>92</v>
      </c>
      <c r="BC8" s="93" t="s">
        <v>93</v>
      </c>
      <c r="BD8" s="99" t="s">
        <v>94</v>
      </c>
      <c r="BE8" s="95" t="s">
        <v>22</v>
      </c>
      <c r="BF8" s="95" t="s">
        <v>25</v>
      </c>
      <c r="BG8" s="95" t="s">
        <v>27</v>
      </c>
      <c r="BH8" s="95" t="s">
        <v>29</v>
      </c>
      <c r="BI8" s="95" t="s">
        <v>35</v>
      </c>
      <c r="BJ8" s="96" t="s">
        <v>2</v>
      </c>
      <c r="BK8" s="97" t="s">
        <v>32</v>
      </c>
      <c r="BL8" s="97" t="s">
        <v>35</v>
      </c>
      <c r="BM8" s="97" t="s">
        <v>36</v>
      </c>
      <c r="BN8" s="98" t="s">
        <v>37</v>
      </c>
      <c r="BO8" s="94" t="s">
        <v>92</v>
      </c>
      <c r="BP8" s="93" t="s">
        <v>93</v>
      </c>
      <c r="BQ8" s="99" t="s">
        <v>94</v>
      </c>
      <c r="BR8" s="95" t="s">
        <v>22</v>
      </c>
      <c r="BS8" s="95" t="s">
        <v>25</v>
      </c>
      <c r="BT8" s="95" t="s">
        <v>27</v>
      </c>
      <c r="BU8" s="95" t="s">
        <v>29</v>
      </c>
      <c r="BV8" s="95" t="s">
        <v>35</v>
      </c>
      <c r="BW8" s="96" t="s">
        <v>2</v>
      </c>
      <c r="BX8" s="97" t="s">
        <v>32</v>
      </c>
      <c r="BY8" s="97" t="s">
        <v>35</v>
      </c>
      <c r="BZ8" s="97" t="s">
        <v>36</v>
      </c>
      <c r="CA8" s="98" t="s">
        <v>37</v>
      </c>
      <c r="CB8" s="94" t="s">
        <v>92</v>
      </c>
      <c r="CC8" s="93" t="s">
        <v>93</v>
      </c>
      <c r="CD8" s="99" t="s">
        <v>94</v>
      </c>
      <c r="CE8" s="95" t="s">
        <v>22</v>
      </c>
      <c r="CF8" s="95" t="s">
        <v>25</v>
      </c>
      <c r="CG8" s="95" t="s">
        <v>27</v>
      </c>
      <c r="CH8" s="95" t="s">
        <v>29</v>
      </c>
      <c r="CI8" s="95" t="s">
        <v>35</v>
      </c>
      <c r="CJ8" s="96" t="s">
        <v>2</v>
      </c>
      <c r="CK8" s="97" t="s">
        <v>32</v>
      </c>
      <c r="CL8" s="97" t="s">
        <v>35</v>
      </c>
      <c r="CM8" s="97" t="s">
        <v>36</v>
      </c>
      <c r="CN8" s="98" t="s">
        <v>37</v>
      </c>
      <c r="CO8" s="94" t="s">
        <v>92</v>
      </c>
      <c r="CP8" s="93" t="s">
        <v>93</v>
      </c>
      <c r="CQ8" s="99" t="s">
        <v>94</v>
      </c>
      <c r="CR8" s="95" t="s">
        <v>22</v>
      </c>
      <c r="CS8" s="95" t="s">
        <v>25</v>
      </c>
      <c r="CT8" s="95" t="s">
        <v>27</v>
      </c>
      <c r="CU8" s="95" t="s">
        <v>29</v>
      </c>
      <c r="CV8" s="95" t="s">
        <v>35</v>
      </c>
      <c r="CW8" s="96" t="s">
        <v>2</v>
      </c>
      <c r="CX8" s="97" t="s">
        <v>32</v>
      </c>
      <c r="CY8" s="97" t="s">
        <v>35</v>
      </c>
      <c r="CZ8" s="97" t="s">
        <v>36</v>
      </c>
      <c r="DA8" s="98" t="s">
        <v>37</v>
      </c>
      <c r="DB8" s="94" t="s">
        <v>92</v>
      </c>
      <c r="DC8" s="93" t="s">
        <v>93</v>
      </c>
      <c r="DD8" s="99" t="s">
        <v>94</v>
      </c>
      <c r="DE8" s="95" t="s">
        <v>22</v>
      </c>
      <c r="DF8" s="95" t="s">
        <v>25</v>
      </c>
      <c r="DG8" s="95" t="s">
        <v>27</v>
      </c>
      <c r="DH8" s="95" t="s">
        <v>29</v>
      </c>
      <c r="DI8" s="95" t="s">
        <v>35</v>
      </c>
      <c r="DJ8" s="96" t="s">
        <v>2</v>
      </c>
      <c r="DK8" s="97" t="s">
        <v>32</v>
      </c>
      <c r="DL8" s="97" t="s">
        <v>35</v>
      </c>
      <c r="DM8" s="97" t="s">
        <v>36</v>
      </c>
      <c r="DN8" s="98" t="s">
        <v>37</v>
      </c>
      <c r="DO8" s="94" t="s">
        <v>92</v>
      </c>
      <c r="DP8" s="93" t="s">
        <v>93</v>
      </c>
      <c r="DQ8" s="99" t="s">
        <v>94</v>
      </c>
      <c r="DR8" s="95" t="s">
        <v>22</v>
      </c>
      <c r="DS8" s="95" t="s">
        <v>25</v>
      </c>
      <c r="DT8" s="95" t="s">
        <v>27</v>
      </c>
      <c r="DU8" s="95" t="s">
        <v>29</v>
      </c>
      <c r="DV8" s="95" t="s">
        <v>35</v>
      </c>
      <c r="DW8" s="96" t="s">
        <v>2</v>
      </c>
      <c r="DX8" s="97" t="s">
        <v>32</v>
      </c>
      <c r="DY8" s="97" t="s">
        <v>35</v>
      </c>
      <c r="DZ8" s="97" t="s">
        <v>36</v>
      </c>
      <c r="EA8" s="98" t="s">
        <v>37</v>
      </c>
    </row>
    <row r="9" spans="1:131" x14ac:dyDescent="0.25">
      <c r="A9" t="s">
        <v>43</v>
      </c>
      <c r="B9" s="26">
        <v>3112.4940209927495</v>
      </c>
      <c r="C9" s="27">
        <v>3473.2343470794144</v>
      </c>
      <c r="D9" s="27">
        <v>4125.4939395826977</v>
      </c>
      <c r="E9" s="27">
        <v>4252.360210228404</v>
      </c>
      <c r="F9" s="27">
        <v>5882.9999997893074</v>
      </c>
      <c r="G9" s="27">
        <v>6751.0003340346402</v>
      </c>
      <c r="H9" s="27">
        <v>7419.0003266960275</v>
      </c>
      <c r="I9" s="27">
        <v>11099.370063618539</v>
      </c>
      <c r="J9" s="27">
        <v>22582.595039820666</v>
      </c>
      <c r="K9" s="27">
        <v>24317.407606657795</v>
      </c>
      <c r="L9" s="27">
        <v>37723</v>
      </c>
      <c r="M9" s="27">
        <v>41891</v>
      </c>
      <c r="N9" s="28">
        <v>46080.100000000006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8">
        <v>0</v>
      </c>
      <c r="AB9" s="26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8">
        <v>0</v>
      </c>
      <c r="AO9" s="26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8">
        <v>0</v>
      </c>
      <c r="BB9" s="26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8">
        <v>0</v>
      </c>
      <c r="BO9" s="26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8">
        <v>0</v>
      </c>
      <c r="CB9" s="26">
        <v>0</v>
      </c>
      <c r="CC9" s="27">
        <v>0</v>
      </c>
      <c r="CD9" s="27">
        <v>0</v>
      </c>
      <c r="CE9" s="27">
        <v>0</v>
      </c>
      <c r="CF9" s="27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8">
        <v>0</v>
      </c>
      <c r="CO9" s="26">
        <v>0</v>
      </c>
      <c r="CP9" s="27">
        <v>0</v>
      </c>
      <c r="CQ9" s="27">
        <v>0</v>
      </c>
      <c r="CR9" s="27">
        <v>0</v>
      </c>
      <c r="CS9" s="27">
        <v>0</v>
      </c>
      <c r="CT9" s="27">
        <v>0</v>
      </c>
      <c r="CU9" s="27">
        <v>0</v>
      </c>
      <c r="CV9" s="27">
        <v>0</v>
      </c>
      <c r="CW9" s="27">
        <v>0</v>
      </c>
      <c r="CX9" s="27">
        <v>0</v>
      </c>
      <c r="CY9" s="27">
        <v>0</v>
      </c>
      <c r="CZ9" s="27">
        <v>0</v>
      </c>
      <c r="DA9" s="28">
        <v>0</v>
      </c>
      <c r="DB9" s="26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0</v>
      </c>
      <c r="DM9" s="27">
        <v>0</v>
      </c>
      <c r="DN9" s="28">
        <v>0</v>
      </c>
      <c r="DO9" s="26">
        <v>0</v>
      </c>
      <c r="DP9" s="27">
        <v>0</v>
      </c>
      <c r="DQ9" s="27">
        <v>0</v>
      </c>
      <c r="DR9" s="27">
        <v>0</v>
      </c>
      <c r="DS9" s="27">
        <v>0</v>
      </c>
      <c r="DT9" s="27">
        <v>0</v>
      </c>
      <c r="DU9" s="27">
        <v>0</v>
      </c>
      <c r="DV9" s="27">
        <v>0</v>
      </c>
      <c r="DW9" s="27">
        <v>0</v>
      </c>
      <c r="DX9" s="27">
        <v>0</v>
      </c>
      <c r="DY9" s="27">
        <v>0</v>
      </c>
      <c r="DZ9" s="27">
        <v>0</v>
      </c>
      <c r="EA9" s="28">
        <v>0</v>
      </c>
    </row>
    <row r="10" spans="1:131" x14ac:dyDescent="0.25">
      <c r="A10" s="17">
        <v>1</v>
      </c>
      <c r="B10" s="26">
        <v>3112.4940209927495</v>
      </c>
      <c r="C10" s="27">
        <v>3473.2343470794144</v>
      </c>
      <c r="D10" s="27">
        <v>4125.4939395826977</v>
      </c>
      <c r="E10" s="27">
        <v>4252.360210228404</v>
      </c>
      <c r="F10" s="27">
        <v>5882.9999997893074</v>
      </c>
      <c r="G10" s="27">
        <v>6751.0003340346402</v>
      </c>
      <c r="H10" s="27">
        <v>7419.0003266960275</v>
      </c>
      <c r="I10" s="27">
        <v>11099.370063618539</v>
      </c>
      <c r="J10" s="27">
        <v>22582.595039820666</v>
      </c>
      <c r="K10" s="27">
        <v>24317.407606657795</v>
      </c>
      <c r="L10" s="27">
        <v>37723</v>
      </c>
      <c r="M10" s="27">
        <v>41891</v>
      </c>
      <c r="N10" s="28">
        <v>46080.100000000006</v>
      </c>
      <c r="O10" s="26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8">
        <v>0</v>
      </c>
      <c r="AB10" s="26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8">
        <v>0</v>
      </c>
      <c r="AO10" s="26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8">
        <v>0</v>
      </c>
      <c r="BB10" s="26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</v>
      </c>
      <c r="BN10" s="28">
        <v>0</v>
      </c>
      <c r="BO10" s="26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8">
        <v>0</v>
      </c>
      <c r="CB10" s="26">
        <v>0</v>
      </c>
      <c r="CC10" s="27">
        <v>0</v>
      </c>
      <c r="CD10" s="27">
        <v>0</v>
      </c>
      <c r="CE10" s="27">
        <v>0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8">
        <v>0</v>
      </c>
      <c r="CO10" s="26">
        <v>0</v>
      </c>
      <c r="CP10" s="27">
        <v>0</v>
      </c>
      <c r="CQ10" s="27">
        <v>0</v>
      </c>
      <c r="CR10" s="27">
        <v>0</v>
      </c>
      <c r="CS10" s="27">
        <v>0</v>
      </c>
      <c r="CT10" s="27">
        <v>0</v>
      </c>
      <c r="CU10" s="27">
        <v>0</v>
      </c>
      <c r="CV10" s="27">
        <v>0</v>
      </c>
      <c r="CW10" s="27">
        <v>0</v>
      </c>
      <c r="CX10" s="27">
        <v>0</v>
      </c>
      <c r="CY10" s="27">
        <v>0</v>
      </c>
      <c r="CZ10" s="27">
        <v>0</v>
      </c>
      <c r="DA10" s="28">
        <v>0</v>
      </c>
      <c r="DB10" s="26">
        <v>0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0</v>
      </c>
      <c r="DM10" s="27">
        <v>0</v>
      </c>
      <c r="DN10" s="28">
        <v>0</v>
      </c>
      <c r="DO10" s="26">
        <v>0</v>
      </c>
      <c r="DP10" s="27">
        <v>0</v>
      </c>
      <c r="DQ10" s="27">
        <v>0</v>
      </c>
      <c r="DR10" s="27">
        <v>0</v>
      </c>
      <c r="DS10" s="27">
        <v>0</v>
      </c>
      <c r="DT10" s="27">
        <v>0</v>
      </c>
      <c r="DU10" s="27">
        <v>0</v>
      </c>
      <c r="DV10" s="27">
        <v>0</v>
      </c>
      <c r="DW10" s="27">
        <v>0</v>
      </c>
      <c r="DX10" s="27">
        <v>0</v>
      </c>
      <c r="DY10" s="27">
        <v>0</v>
      </c>
      <c r="DZ10" s="27">
        <v>0</v>
      </c>
      <c r="EA10" s="28">
        <v>0</v>
      </c>
    </row>
    <row r="11" spans="1:131" x14ac:dyDescent="0.25">
      <c r="A11" s="17">
        <v>2</v>
      </c>
      <c r="B11" s="26">
        <v>3112.4940209927495</v>
      </c>
      <c r="C11" s="27">
        <v>3473.2343470794144</v>
      </c>
      <c r="D11" s="27">
        <v>4125.4939395826977</v>
      </c>
      <c r="E11" s="27">
        <v>4252.360210228404</v>
      </c>
      <c r="F11" s="27">
        <v>5882.9999997893074</v>
      </c>
      <c r="G11" s="27">
        <v>6751.0003340346402</v>
      </c>
      <c r="H11" s="27">
        <v>7419.0003266960275</v>
      </c>
      <c r="I11" s="27">
        <v>11099.370063618539</v>
      </c>
      <c r="J11" s="27">
        <v>22582.595039820666</v>
      </c>
      <c r="K11" s="27">
        <v>24317.407606657795</v>
      </c>
      <c r="L11" s="27">
        <v>37723</v>
      </c>
      <c r="M11" s="27">
        <v>41891</v>
      </c>
      <c r="N11" s="28">
        <v>46080.100000000006</v>
      </c>
      <c r="O11" s="26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8">
        <v>0</v>
      </c>
      <c r="AB11" s="26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8">
        <v>0</v>
      </c>
      <c r="AO11" s="26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8">
        <v>0</v>
      </c>
      <c r="BB11" s="26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8">
        <v>0</v>
      </c>
      <c r="BO11" s="26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8">
        <v>0</v>
      </c>
      <c r="CB11" s="26">
        <v>0</v>
      </c>
      <c r="CC11" s="27">
        <v>0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8">
        <v>0</v>
      </c>
      <c r="CO11" s="26">
        <v>0</v>
      </c>
      <c r="CP11" s="27">
        <v>0</v>
      </c>
      <c r="CQ11" s="27">
        <v>0</v>
      </c>
      <c r="CR11" s="27">
        <v>0</v>
      </c>
      <c r="CS11" s="27">
        <v>0</v>
      </c>
      <c r="CT11" s="27">
        <v>0</v>
      </c>
      <c r="CU11" s="27">
        <v>0</v>
      </c>
      <c r="CV11" s="27">
        <v>0</v>
      </c>
      <c r="CW11" s="27">
        <v>0</v>
      </c>
      <c r="CX11" s="27">
        <v>0</v>
      </c>
      <c r="CY11" s="27">
        <v>0</v>
      </c>
      <c r="CZ11" s="27">
        <v>0</v>
      </c>
      <c r="DA11" s="28">
        <v>0</v>
      </c>
      <c r="DB11" s="26">
        <v>0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0</v>
      </c>
      <c r="DM11" s="27">
        <v>0</v>
      </c>
      <c r="DN11" s="28">
        <v>0</v>
      </c>
      <c r="DO11" s="26">
        <v>0</v>
      </c>
      <c r="DP11" s="27">
        <v>0</v>
      </c>
      <c r="DQ11" s="27">
        <v>0</v>
      </c>
      <c r="DR11" s="27">
        <v>0</v>
      </c>
      <c r="DS11" s="27">
        <v>0</v>
      </c>
      <c r="DT11" s="27">
        <v>0</v>
      </c>
      <c r="DU11" s="27">
        <v>0</v>
      </c>
      <c r="DV11" s="27">
        <v>0</v>
      </c>
      <c r="DW11" s="27">
        <v>0</v>
      </c>
      <c r="DX11" s="27">
        <v>0</v>
      </c>
      <c r="DY11" s="27">
        <v>0</v>
      </c>
      <c r="DZ11" s="27">
        <v>0</v>
      </c>
      <c r="EA11" s="28">
        <v>0</v>
      </c>
    </row>
    <row r="12" spans="1:131" x14ac:dyDescent="0.25">
      <c r="A12" s="17">
        <v>3</v>
      </c>
      <c r="B12" s="26">
        <v>3112.4940209927495</v>
      </c>
      <c r="C12" s="27">
        <v>3473.2343470794144</v>
      </c>
      <c r="D12" s="27">
        <v>4125.4939395826977</v>
      </c>
      <c r="E12" s="27">
        <v>4252.360210228404</v>
      </c>
      <c r="F12" s="27">
        <v>5882.9999997893074</v>
      </c>
      <c r="G12" s="27">
        <v>6751.0003340346402</v>
      </c>
      <c r="H12" s="27">
        <v>7419.0003266960275</v>
      </c>
      <c r="I12" s="27">
        <v>11099.370063618539</v>
      </c>
      <c r="J12" s="27">
        <v>22582.595039820666</v>
      </c>
      <c r="K12" s="27">
        <v>24317.407606657795</v>
      </c>
      <c r="L12" s="27">
        <v>37723</v>
      </c>
      <c r="M12" s="27">
        <v>41891</v>
      </c>
      <c r="N12" s="28">
        <v>46080.100000000006</v>
      </c>
      <c r="O12" s="26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8">
        <v>0</v>
      </c>
      <c r="AB12" s="26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8">
        <v>0</v>
      </c>
      <c r="AO12" s="26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8">
        <v>0</v>
      </c>
      <c r="BB12" s="26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8">
        <v>0</v>
      </c>
      <c r="BO12" s="26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8">
        <v>0</v>
      </c>
      <c r="CB12" s="26">
        <v>0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8">
        <v>0</v>
      </c>
      <c r="CO12" s="26">
        <v>0</v>
      </c>
      <c r="CP12" s="27">
        <v>0</v>
      </c>
      <c r="CQ12" s="27">
        <v>0</v>
      </c>
      <c r="CR12" s="27">
        <v>0</v>
      </c>
      <c r="CS12" s="27">
        <v>0</v>
      </c>
      <c r="CT12" s="27">
        <v>0</v>
      </c>
      <c r="CU12" s="27">
        <v>0</v>
      </c>
      <c r="CV12" s="27">
        <v>0</v>
      </c>
      <c r="CW12" s="27">
        <v>0</v>
      </c>
      <c r="CX12" s="27">
        <v>0</v>
      </c>
      <c r="CY12" s="27">
        <v>0</v>
      </c>
      <c r="CZ12" s="27">
        <v>0</v>
      </c>
      <c r="DA12" s="28">
        <v>0</v>
      </c>
      <c r="DB12" s="26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0</v>
      </c>
      <c r="DM12" s="27">
        <v>0</v>
      </c>
      <c r="DN12" s="28">
        <v>0</v>
      </c>
      <c r="DO12" s="26">
        <v>0</v>
      </c>
      <c r="DP12" s="27">
        <v>0</v>
      </c>
      <c r="DQ12" s="27">
        <v>0</v>
      </c>
      <c r="DR12" s="27">
        <v>0</v>
      </c>
      <c r="DS12" s="27">
        <v>0</v>
      </c>
      <c r="DT12" s="27">
        <v>0</v>
      </c>
      <c r="DU12" s="27">
        <v>0</v>
      </c>
      <c r="DV12" s="27">
        <v>0</v>
      </c>
      <c r="DW12" s="27">
        <v>0</v>
      </c>
      <c r="DX12" s="27">
        <v>0</v>
      </c>
      <c r="DY12" s="27">
        <v>0</v>
      </c>
      <c r="DZ12" s="27">
        <v>0</v>
      </c>
      <c r="EA12" s="28">
        <v>0</v>
      </c>
    </row>
    <row r="13" spans="1:131" x14ac:dyDescent="0.25">
      <c r="A13" s="17">
        <v>4</v>
      </c>
      <c r="B13" s="26">
        <v>3112.4940209927495</v>
      </c>
      <c r="C13" s="27">
        <v>3473.2343470794144</v>
      </c>
      <c r="D13" s="27">
        <v>4125.4939395826977</v>
      </c>
      <c r="E13" s="27">
        <v>4252.360210228404</v>
      </c>
      <c r="F13" s="27">
        <v>5882.9999997893074</v>
      </c>
      <c r="G13" s="27">
        <v>6751.0003340346402</v>
      </c>
      <c r="H13" s="27">
        <v>7419.0003266960275</v>
      </c>
      <c r="I13" s="27">
        <v>11099.370063618539</v>
      </c>
      <c r="J13" s="27">
        <v>22582.595039820666</v>
      </c>
      <c r="K13" s="27">
        <v>24317.407606657795</v>
      </c>
      <c r="L13" s="27">
        <v>37723</v>
      </c>
      <c r="M13" s="27">
        <v>41891</v>
      </c>
      <c r="N13" s="28">
        <v>46080.100000000006</v>
      </c>
      <c r="O13" s="26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8">
        <v>0</v>
      </c>
      <c r="AB13" s="26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8">
        <v>0</v>
      </c>
      <c r="AO13" s="26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8">
        <v>0</v>
      </c>
      <c r="BB13" s="26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8">
        <v>0</v>
      </c>
      <c r="BO13" s="26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0</v>
      </c>
      <c r="BZ13" s="27">
        <v>0</v>
      </c>
      <c r="CA13" s="28">
        <v>0</v>
      </c>
      <c r="CB13" s="26">
        <v>0</v>
      </c>
      <c r="CC13" s="27">
        <v>0</v>
      </c>
      <c r="CD13" s="27">
        <v>0</v>
      </c>
      <c r="CE13" s="27">
        <v>0</v>
      </c>
      <c r="CF13" s="27"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8">
        <v>0</v>
      </c>
      <c r="CO13" s="26">
        <v>0</v>
      </c>
      <c r="CP13" s="27">
        <v>0</v>
      </c>
      <c r="CQ13" s="27">
        <v>0</v>
      </c>
      <c r="CR13" s="27">
        <v>0</v>
      </c>
      <c r="CS13" s="27">
        <v>0</v>
      </c>
      <c r="CT13" s="27">
        <v>0</v>
      </c>
      <c r="CU13" s="27">
        <v>0</v>
      </c>
      <c r="CV13" s="27">
        <v>0</v>
      </c>
      <c r="CW13" s="27">
        <v>0</v>
      </c>
      <c r="CX13" s="27">
        <v>0</v>
      </c>
      <c r="CY13" s="27">
        <v>0</v>
      </c>
      <c r="CZ13" s="27">
        <v>0</v>
      </c>
      <c r="DA13" s="28">
        <v>0</v>
      </c>
      <c r="DB13" s="26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0</v>
      </c>
      <c r="DM13" s="27">
        <v>0</v>
      </c>
      <c r="DN13" s="28">
        <v>0</v>
      </c>
      <c r="DO13" s="26">
        <v>0</v>
      </c>
      <c r="DP13" s="27">
        <v>0</v>
      </c>
      <c r="DQ13" s="27">
        <v>0</v>
      </c>
      <c r="DR13" s="27">
        <v>0</v>
      </c>
      <c r="DS13" s="27">
        <v>0</v>
      </c>
      <c r="DT13" s="27">
        <v>0</v>
      </c>
      <c r="DU13" s="27">
        <v>0</v>
      </c>
      <c r="DV13" s="27">
        <v>0</v>
      </c>
      <c r="DW13" s="27">
        <v>0</v>
      </c>
      <c r="DX13" s="27">
        <v>0</v>
      </c>
      <c r="DY13" s="27">
        <v>0</v>
      </c>
      <c r="DZ13" s="27">
        <v>0</v>
      </c>
      <c r="EA13" s="28">
        <v>0</v>
      </c>
    </row>
    <row r="14" spans="1:131" x14ac:dyDescent="0.25">
      <c r="A14" s="17">
        <v>5</v>
      </c>
      <c r="B14" s="26">
        <v>3112.4940209927495</v>
      </c>
      <c r="C14" s="27">
        <v>3473.2343470794144</v>
      </c>
      <c r="D14" s="27">
        <v>4125.4939395826977</v>
      </c>
      <c r="E14" s="27">
        <v>4252.360210228404</v>
      </c>
      <c r="F14" s="27">
        <v>5882.9999997893074</v>
      </c>
      <c r="G14" s="27">
        <v>6751.0003340346402</v>
      </c>
      <c r="H14" s="27">
        <v>7419.0003266960275</v>
      </c>
      <c r="I14" s="27">
        <v>11099.370063618539</v>
      </c>
      <c r="J14" s="27">
        <v>22582.595039820666</v>
      </c>
      <c r="K14" s="27">
        <v>24317.407606657795</v>
      </c>
      <c r="L14" s="27">
        <v>37723</v>
      </c>
      <c r="M14" s="27">
        <v>41891</v>
      </c>
      <c r="N14" s="28">
        <v>46080.100000000006</v>
      </c>
      <c r="O14" s="26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8">
        <v>0</v>
      </c>
      <c r="AB14" s="26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8">
        <v>0</v>
      </c>
      <c r="AO14" s="26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8">
        <v>0</v>
      </c>
      <c r="BB14" s="26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8">
        <v>0</v>
      </c>
      <c r="BO14" s="26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8">
        <v>0</v>
      </c>
      <c r="CB14" s="26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8">
        <v>0</v>
      </c>
      <c r="CO14" s="26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8">
        <v>0</v>
      </c>
      <c r="DB14" s="26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8">
        <v>0</v>
      </c>
      <c r="DO14" s="26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8">
        <v>0</v>
      </c>
    </row>
    <row r="15" spans="1:131" x14ac:dyDescent="0.25">
      <c r="A15" s="17">
        <v>6</v>
      </c>
      <c r="B15" s="26">
        <v>3112.4940209927495</v>
      </c>
      <c r="C15" s="27">
        <v>3473.2343470794144</v>
      </c>
      <c r="D15" s="27">
        <v>4125.4939395826977</v>
      </c>
      <c r="E15" s="27">
        <v>4252.360210228404</v>
      </c>
      <c r="F15" s="27">
        <v>5882.9999997893074</v>
      </c>
      <c r="G15" s="27">
        <v>6751.0003340346402</v>
      </c>
      <c r="H15" s="27">
        <v>7419.0003266960275</v>
      </c>
      <c r="I15" s="27">
        <v>11099.370063618539</v>
      </c>
      <c r="J15" s="27">
        <v>22582.595039820666</v>
      </c>
      <c r="K15" s="27">
        <v>24317.407606657795</v>
      </c>
      <c r="L15" s="27">
        <v>37723</v>
      </c>
      <c r="M15" s="27">
        <v>41891</v>
      </c>
      <c r="N15" s="28">
        <v>46080.100000000006</v>
      </c>
      <c r="O15" s="26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8">
        <v>0</v>
      </c>
      <c r="AB15" s="26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8">
        <v>0</v>
      </c>
      <c r="AO15" s="26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8">
        <v>0</v>
      </c>
      <c r="BB15" s="26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8">
        <v>0</v>
      </c>
      <c r="BO15" s="26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8">
        <v>0</v>
      </c>
      <c r="CB15" s="26">
        <v>0</v>
      </c>
      <c r="CC15" s="27">
        <v>0</v>
      </c>
      <c r="CD15" s="27">
        <v>0</v>
      </c>
      <c r="CE15" s="27">
        <v>0</v>
      </c>
      <c r="CF15" s="27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8">
        <v>0</v>
      </c>
      <c r="CO15" s="26">
        <v>0</v>
      </c>
      <c r="CP15" s="27">
        <v>0</v>
      </c>
      <c r="CQ15" s="27">
        <v>0</v>
      </c>
      <c r="CR15" s="27">
        <v>0</v>
      </c>
      <c r="CS15" s="27">
        <v>0</v>
      </c>
      <c r="CT15" s="27">
        <v>0</v>
      </c>
      <c r="CU15" s="27">
        <v>0</v>
      </c>
      <c r="CV15" s="27">
        <v>0</v>
      </c>
      <c r="CW15" s="27">
        <v>0</v>
      </c>
      <c r="CX15" s="27">
        <v>0</v>
      </c>
      <c r="CY15" s="27">
        <v>0</v>
      </c>
      <c r="CZ15" s="27">
        <v>0</v>
      </c>
      <c r="DA15" s="28">
        <v>0</v>
      </c>
      <c r="DB15" s="26">
        <v>0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0</v>
      </c>
      <c r="DM15" s="27">
        <v>0</v>
      </c>
      <c r="DN15" s="28">
        <v>0</v>
      </c>
      <c r="DO15" s="26">
        <v>0</v>
      </c>
      <c r="DP15" s="27">
        <v>0</v>
      </c>
      <c r="DQ15" s="27">
        <v>0</v>
      </c>
      <c r="DR15" s="27">
        <v>0</v>
      </c>
      <c r="DS15" s="27">
        <v>0</v>
      </c>
      <c r="DT15" s="27">
        <v>0</v>
      </c>
      <c r="DU15" s="27">
        <v>0</v>
      </c>
      <c r="DV15" s="27">
        <v>0</v>
      </c>
      <c r="DW15" s="27">
        <v>0</v>
      </c>
      <c r="DX15" s="27">
        <v>0</v>
      </c>
      <c r="DY15" s="27">
        <v>0</v>
      </c>
      <c r="DZ15" s="27">
        <v>0</v>
      </c>
      <c r="EA15" s="28">
        <v>0</v>
      </c>
    </row>
    <row r="16" spans="1:131" x14ac:dyDescent="0.25">
      <c r="A16" s="17">
        <v>7</v>
      </c>
      <c r="B16" s="26">
        <v>3112.4940209927495</v>
      </c>
      <c r="C16" s="27">
        <v>3473.2343470794144</v>
      </c>
      <c r="D16" s="27">
        <v>4125.4939395826977</v>
      </c>
      <c r="E16" s="27">
        <v>4252.360210228404</v>
      </c>
      <c r="F16" s="27">
        <v>5882.9999997893074</v>
      </c>
      <c r="G16" s="27">
        <v>6751.0003340346402</v>
      </c>
      <c r="H16" s="27">
        <v>7419.0003266960275</v>
      </c>
      <c r="I16" s="27">
        <v>11099.370063618539</v>
      </c>
      <c r="J16" s="27">
        <v>22582.595039820666</v>
      </c>
      <c r="K16" s="27">
        <v>24317.407606657795</v>
      </c>
      <c r="L16" s="27">
        <v>37723</v>
      </c>
      <c r="M16" s="27">
        <v>41891</v>
      </c>
      <c r="N16" s="28">
        <v>46080.100000000006</v>
      </c>
      <c r="O16" s="26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8">
        <v>0</v>
      </c>
      <c r="AB16" s="26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8">
        <v>0</v>
      </c>
      <c r="AO16" s="26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8">
        <v>0</v>
      </c>
      <c r="BB16" s="26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8">
        <v>0</v>
      </c>
      <c r="BO16" s="26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8">
        <v>0</v>
      </c>
      <c r="CB16" s="26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8">
        <v>0</v>
      </c>
      <c r="CO16" s="26">
        <v>0</v>
      </c>
      <c r="CP16" s="27">
        <v>0</v>
      </c>
      <c r="CQ16" s="27">
        <v>0</v>
      </c>
      <c r="CR16" s="27">
        <v>0</v>
      </c>
      <c r="CS16" s="27">
        <v>0</v>
      </c>
      <c r="CT16" s="27">
        <v>0</v>
      </c>
      <c r="CU16" s="27">
        <v>0</v>
      </c>
      <c r="CV16" s="27">
        <v>0</v>
      </c>
      <c r="CW16" s="27">
        <v>0</v>
      </c>
      <c r="CX16" s="27">
        <v>0</v>
      </c>
      <c r="CY16" s="27">
        <v>0</v>
      </c>
      <c r="CZ16" s="27">
        <v>0</v>
      </c>
      <c r="DA16" s="28">
        <v>0</v>
      </c>
      <c r="DB16" s="26">
        <v>0</v>
      </c>
      <c r="DC16" s="27">
        <v>0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0</v>
      </c>
      <c r="DM16" s="27">
        <v>0</v>
      </c>
      <c r="DN16" s="28">
        <v>0</v>
      </c>
      <c r="DO16" s="26">
        <v>0</v>
      </c>
      <c r="DP16" s="27">
        <v>0</v>
      </c>
      <c r="DQ16" s="27">
        <v>0</v>
      </c>
      <c r="DR16" s="27">
        <v>0</v>
      </c>
      <c r="DS16" s="27">
        <v>0</v>
      </c>
      <c r="DT16" s="27">
        <v>0</v>
      </c>
      <c r="DU16" s="27">
        <v>0</v>
      </c>
      <c r="DV16" s="27">
        <v>0</v>
      </c>
      <c r="DW16" s="27">
        <v>0</v>
      </c>
      <c r="DX16" s="27">
        <v>0</v>
      </c>
      <c r="DY16" s="27">
        <v>0</v>
      </c>
      <c r="DZ16" s="27">
        <v>0</v>
      </c>
      <c r="EA16" s="28">
        <v>0</v>
      </c>
    </row>
    <row r="17" spans="1:131" x14ac:dyDescent="0.25">
      <c r="A17" s="17">
        <v>8</v>
      </c>
      <c r="B17" s="26">
        <v>3112.4940209927495</v>
      </c>
      <c r="C17" s="27">
        <v>3473.2343470794144</v>
      </c>
      <c r="D17" s="27">
        <v>4125.4939395826977</v>
      </c>
      <c r="E17" s="27">
        <v>4252.360210228404</v>
      </c>
      <c r="F17" s="27">
        <v>5882.9999997893074</v>
      </c>
      <c r="G17" s="27">
        <v>6751.0003340346402</v>
      </c>
      <c r="H17" s="27">
        <v>7419.0003266960275</v>
      </c>
      <c r="I17" s="27">
        <v>11099.370063618539</v>
      </c>
      <c r="J17" s="27">
        <v>22582.595039820666</v>
      </c>
      <c r="K17" s="27">
        <v>24317.407606657795</v>
      </c>
      <c r="L17" s="27">
        <v>37723</v>
      </c>
      <c r="M17" s="27">
        <v>41891</v>
      </c>
      <c r="N17" s="28">
        <v>46080.100000000006</v>
      </c>
      <c r="O17" s="26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8">
        <v>0</v>
      </c>
      <c r="AB17" s="26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8">
        <v>0</v>
      </c>
      <c r="AO17" s="26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8">
        <v>0</v>
      </c>
      <c r="BB17" s="26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8">
        <v>0</v>
      </c>
      <c r="BO17" s="26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0</v>
      </c>
      <c r="BZ17" s="27">
        <v>0</v>
      </c>
      <c r="CA17" s="28">
        <v>0</v>
      </c>
      <c r="CB17" s="26">
        <v>0</v>
      </c>
      <c r="CC17" s="27">
        <v>0</v>
      </c>
      <c r="CD17" s="27">
        <v>0</v>
      </c>
      <c r="CE17" s="27">
        <v>0</v>
      </c>
      <c r="CF17" s="27">
        <v>0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8">
        <v>0</v>
      </c>
      <c r="CO17" s="26">
        <v>0</v>
      </c>
      <c r="CP17" s="27">
        <v>0</v>
      </c>
      <c r="CQ17" s="27">
        <v>0</v>
      </c>
      <c r="CR17" s="27">
        <v>0</v>
      </c>
      <c r="CS17" s="27">
        <v>0</v>
      </c>
      <c r="CT17" s="27">
        <v>0</v>
      </c>
      <c r="CU17" s="27">
        <v>0</v>
      </c>
      <c r="CV17" s="27">
        <v>0</v>
      </c>
      <c r="CW17" s="27">
        <v>0</v>
      </c>
      <c r="CX17" s="27">
        <v>0</v>
      </c>
      <c r="CY17" s="27">
        <v>0</v>
      </c>
      <c r="CZ17" s="27">
        <v>0</v>
      </c>
      <c r="DA17" s="28">
        <v>0</v>
      </c>
      <c r="DB17" s="26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0</v>
      </c>
      <c r="DM17" s="27">
        <v>0</v>
      </c>
      <c r="DN17" s="28">
        <v>0</v>
      </c>
      <c r="DO17" s="26">
        <v>0</v>
      </c>
      <c r="DP17" s="27">
        <v>0</v>
      </c>
      <c r="DQ17" s="27">
        <v>0</v>
      </c>
      <c r="DR17" s="27">
        <v>0</v>
      </c>
      <c r="DS17" s="27">
        <v>0</v>
      </c>
      <c r="DT17" s="27">
        <v>0</v>
      </c>
      <c r="DU17" s="27">
        <v>0</v>
      </c>
      <c r="DV17" s="27">
        <v>0</v>
      </c>
      <c r="DW17" s="27">
        <v>0</v>
      </c>
      <c r="DX17" s="27">
        <v>0</v>
      </c>
      <c r="DY17" s="27">
        <v>0</v>
      </c>
      <c r="DZ17" s="27">
        <v>0</v>
      </c>
      <c r="EA17" s="28">
        <v>0</v>
      </c>
    </row>
    <row r="18" spans="1:131" x14ac:dyDescent="0.25">
      <c r="A18" s="17">
        <v>9</v>
      </c>
      <c r="B18" s="26">
        <v>3112.4940209927495</v>
      </c>
      <c r="C18" s="27">
        <v>3473.2343470794144</v>
      </c>
      <c r="D18" s="27">
        <v>4125.4939395826977</v>
      </c>
      <c r="E18" s="27">
        <v>4252.360210228404</v>
      </c>
      <c r="F18" s="27">
        <v>5882.9999997893074</v>
      </c>
      <c r="G18" s="27">
        <v>6751.0003340346402</v>
      </c>
      <c r="H18" s="27">
        <v>7419.0003266960275</v>
      </c>
      <c r="I18" s="27">
        <v>11099.370063618539</v>
      </c>
      <c r="J18" s="27">
        <v>22582.595039820666</v>
      </c>
      <c r="K18" s="27">
        <v>24317.407606657795</v>
      </c>
      <c r="L18" s="27">
        <v>37723</v>
      </c>
      <c r="M18" s="27">
        <v>41891</v>
      </c>
      <c r="N18" s="28">
        <v>46080.100000000006</v>
      </c>
      <c r="O18" s="26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8">
        <v>0</v>
      </c>
      <c r="AB18" s="26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8">
        <v>0</v>
      </c>
      <c r="AO18" s="26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8">
        <v>0</v>
      </c>
      <c r="BB18" s="26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8">
        <v>0</v>
      </c>
      <c r="BO18" s="26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8">
        <v>0</v>
      </c>
      <c r="CB18" s="26">
        <v>0</v>
      </c>
      <c r="CC18" s="27">
        <v>0</v>
      </c>
      <c r="CD18" s="27">
        <v>0</v>
      </c>
      <c r="CE18" s="27">
        <v>0</v>
      </c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8">
        <v>0</v>
      </c>
      <c r="CO18" s="26">
        <v>0</v>
      </c>
      <c r="CP18" s="27">
        <v>0</v>
      </c>
      <c r="CQ18" s="27">
        <v>0</v>
      </c>
      <c r="CR18" s="27">
        <v>0</v>
      </c>
      <c r="CS18" s="27">
        <v>0</v>
      </c>
      <c r="CT18" s="27">
        <v>0</v>
      </c>
      <c r="CU18" s="27">
        <v>0</v>
      </c>
      <c r="CV18" s="27">
        <v>0</v>
      </c>
      <c r="CW18" s="27">
        <v>0</v>
      </c>
      <c r="CX18" s="27">
        <v>0</v>
      </c>
      <c r="CY18" s="27">
        <v>0</v>
      </c>
      <c r="CZ18" s="27">
        <v>0</v>
      </c>
      <c r="DA18" s="28">
        <v>0</v>
      </c>
      <c r="DB18" s="26">
        <v>0</v>
      </c>
      <c r="DC18" s="27">
        <v>0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0</v>
      </c>
      <c r="DL18" s="27">
        <v>0</v>
      </c>
      <c r="DM18" s="27">
        <v>0</v>
      </c>
      <c r="DN18" s="28">
        <v>0</v>
      </c>
      <c r="DO18" s="26">
        <v>0</v>
      </c>
      <c r="DP18" s="27">
        <v>0</v>
      </c>
      <c r="DQ18" s="27">
        <v>0</v>
      </c>
      <c r="DR18" s="27">
        <v>0</v>
      </c>
      <c r="DS18" s="27">
        <v>0</v>
      </c>
      <c r="DT18" s="27">
        <v>0</v>
      </c>
      <c r="DU18" s="27">
        <v>0</v>
      </c>
      <c r="DV18" s="27">
        <v>0</v>
      </c>
      <c r="DW18" s="27">
        <v>0</v>
      </c>
      <c r="DX18" s="27">
        <v>0</v>
      </c>
      <c r="DY18" s="27">
        <v>0</v>
      </c>
      <c r="DZ18" s="27">
        <v>0</v>
      </c>
      <c r="EA18" s="28">
        <v>0</v>
      </c>
    </row>
    <row r="19" spans="1:131" x14ac:dyDescent="0.25">
      <c r="A19" s="17">
        <v>10</v>
      </c>
      <c r="B19" s="26">
        <v>3112.4940209927495</v>
      </c>
      <c r="C19" s="27">
        <v>3473.2343470794144</v>
      </c>
      <c r="D19" s="27">
        <v>4125.4939395826977</v>
      </c>
      <c r="E19" s="27">
        <v>4252.360210228404</v>
      </c>
      <c r="F19" s="27">
        <v>5882.9999997893074</v>
      </c>
      <c r="G19" s="27">
        <v>6751.0003340346402</v>
      </c>
      <c r="H19" s="27">
        <v>7419.0003266960275</v>
      </c>
      <c r="I19" s="27">
        <v>11099.370063618539</v>
      </c>
      <c r="J19" s="27">
        <v>22582.595039820666</v>
      </c>
      <c r="K19" s="27">
        <v>24317.407606657795</v>
      </c>
      <c r="L19" s="27">
        <v>37723</v>
      </c>
      <c r="M19" s="27">
        <v>41891</v>
      </c>
      <c r="N19" s="28">
        <v>46080.100000000006</v>
      </c>
      <c r="O19" s="26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8">
        <v>0</v>
      </c>
      <c r="AB19" s="26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8">
        <v>0</v>
      </c>
      <c r="AO19" s="26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8">
        <v>0</v>
      </c>
      <c r="BB19" s="26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8">
        <v>0</v>
      </c>
      <c r="BO19" s="26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8">
        <v>0</v>
      </c>
      <c r="CB19" s="26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8">
        <v>0</v>
      </c>
      <c r="CO19" s="26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0</v>
      </c>
      <c r="CX19" s="27">
        <v>0</v>
      </c>
      <c r="CY19" s="27">
        <v>0</v>
      </c>
      <c r="CZ19" s="27">
        <v>0</v>
      </c>
      <c r="DA19" s="28">
        <v>0</v>
      </c>
      <c r="DB19" s="26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8">
        <v>0</v>
      </c>
      <c r="DO19" s="26">
        <v>0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8">
        <v>0</v>
      </c>
    </row>
    <row r="20" spans="1:131" x14ac:dyDescent="0.25">
      <c r="A20" s="17">
        <v>11</v>
      </c>
      <c r="B20" s="26">
        <v>3112.4940209927495</v>
      </c>
      <c r="C20" s="27">
        <v>3473.2343470794144</v>
      </c>
      <c r="D20" s="27">
        <v>4125.4939395826977</v>
      </c>
      <c r="E20" s="27">
        <v>4252.360210228404</v>
      </c>
      <c r="F20" s="27">
        <v>5882.9999997893074</v>
      </c>
      <c r="G20" s="27">
        <v>6751.0003340346402</v>
      </c>
      <c r="H20" s="27">
        <v>7419.0003266960275</v>
      </c>
      <c r="I20" s="27">
        <v>11099.370063618539</v>
      </c>
      <c r="J20" s="27">
        <v>22582.595039820666</v>
      </c>
      <c r="K20" s="27">
        <v>24317.407606657795</v>
      </c>
      <c r="L20" s="27">
        <v>37723</v>
      </c>
      <c r="M20" s="27">
        <v>41891</v>
      </c>
      <c r="N20" s="28">
        <v>46080.100000000006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8">
        <v>0</v>
      </c>
      <c r="AB20" s="26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>
        <v>0</v>
      </c>
      <c r="AM20" s="27">
        <v>0</v>
      </c>
      <c r="AN20" s="28">
        <v>0</v>
      </c>
      <c r="AO20" s="26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8">
        <v>0</v>
      </c>
      <c r="BB20" s="26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8">
        <v>0</v>
      </c>
      <c r="BO20" s="26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8">
        <v>0</v>
      </c>
      <c r="CB20" s="26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8">
        <v>0</v>
      </c>
      <c r="CO20" s="26">
        <v>0</v>
      </c>
      <c r="CP20" s="27">
        <v>0</v>
      </c>
      <c r="CQ20" s="27">
        <v>0</v>
      </c>
      <c r="CR20" s="27">
        <v>0</v>
      </c>
      <c r="CS20" s="27">
        <v>0</v>
      </c>
      <c r="CT20" s="27">
        <v>0</v>
      </c>
      <c r="CU20" s="27">
        <v>0</v>
      </c>
      <c r="CV20" s="27">
        <v>0</v>
      </c>
      <c r="CW20" s="27">
        <v>0</v>
      </c>
      <c r="CX20" s="27">
        <v>0</v>
      </c>
      <c r="CY20" s="27">
        <v>0</v>
      </c>
      <c r="CZ20" s="27">
        <v>0</v>
      </c>
      <c r="DA20" s="28">
        <v>0</v>
      </c>
      <c r="DB20" s="26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0</v>
      </c>
      <c r="DL20" s="27">
        <v>0</v>
      </c>
      <c r="DM20" s="27">
        <v>0</v>
      </c>
      <c r="DN20" s="28">
        <v>0</v>
      </c>
      <c r="DO20" s="26">
        <v>0</v>
      </c>
      <c r="DP20" s="27">
        <v>0</v>
      </c>
      <c r="DQ20" s="27">
        <v>0</v>
      </c>
      <c r="DR20" s="27">
        <v>0</v>
      </c>
      <c r="DS20" s="27">
        <v>0</v>
      </c>
      <c r="DT20" s="27">
        <v>0</v>
      </c>
      <c r="DU20" s="27">
        <v>0</v>
      </c>
      <c r="DV20" s="27">
        <v>0</v>
      </c>
      <c r="DW20" s="27">
        <v>0</v>
      </c>
      <c r="DX20" s="27">
        <v>0</v>
      </c>
      <c r="DY20" s="27">
        <v>0</v>
      </c>
      <c r="DZ20" s="27">
        <v>0</v>
      </c>
      <c r="EA20" s="28">
        <v>0</v>
      </c>
    </row>
    <row r="21" spans="1:131" x14ac:dyDescent="0.25">
      <c r="A21" s="17">
        <v>12</v>
      </c>
      <c r="B21" s="26">
        <v>3112.4940209927495</v>
      </c>
      <c r="C21" s="27">
        <v>3473.2343470794144</v>
      </c>
      <c r="D21" s="27">
        <v>4125.4939395826977</v>
      </c>
      <c r="E21" s="27">
        <v>4252.360210228404</v>
      </c>
      <c r="F21" s="27">
        <v>5882.9999997893074</v>
      </c>
      <c r="G21" s="27">
        <v>6751.0003340346402</v>
      </c>
      <c r="H21" s="27">
        <v>7419.0003266960275</v>
      </c>
      <c r="I21" s="27">
        <v>11099.370063618539</v>
      </c>
      <c r="J21" s="27">
        <v>22582.595039820666</v>
      </c>
      <c r="K21" s="27">
        <v>24317.407606657795</v>
      </c>
      <c r="L21" s="27">
        <v>37723</v>
      </c>
      <c r="M21" s="27">
        <v>41891</v>
      </c>
      <c r="N21" s="28">
        <v>46080.100000000006</v>
      </c>
      <c r="O21" s="26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8">
        <v>0</v>
      </c>
      <c r="AB21" s="26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8">
        <v>0</v>
      </c>
      <c r="AO21" s="26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8">
        <v>0</v>
      </c>
      <c r="BB21" s="26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8">
        <v>0</v>
      </c>
      <c r="BO21" s="26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8">
        <v>0</v>
      </c>
      <c r="CB21" s="26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8">
        <v>0</v>
      </c>
      <c r="CO21" s="26">
        <v>0</v>
      </c>
      <c r="CP21" s="27">
        <v>0</v>
      </c>
      <c r="CQ21" s="27">
        <v>0</v>
      </c>
      <c r="CR21" s="27">
        <v>0</v>
      </c>
      <c r="CS21" s="27">
        <v>0</v>
      </c>
      <c r="CT21" s="27">
        <v>0</v>
      </c>
      <c r="CU21" s="27">
        <v>0</v>
      </c>
      <c r="CV21" s="27">
        <v>0</v>
      </c>
      <c r="CW21" s="27">
        <v>0</v>
      </c>
      <c r="CX21" s="27">
        <v>0</v>
      </c>
      <c r="CY21" s="27">
        <v>0</v>
      </c>
      <c r="CZ21" s="27">
        <v>0</v>
      </c>
      <c r="DA21" s="28">
        <v>0</v>
      </c>
      <c r="DB21" s="26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0</v>
      </c>
      <c r="DL21" s="27">
        <v>0</v>
      </c>
      <c r="DM21" s="27">
        <v>0</v>
      </c>
      <c r="DN21" s="28">
        <v>0</v>
      </c>
      <c r="DO21" s="26">
        <v>0</v>
      </c>
      <c r="DP21" s="27">
        <v>0</v>
      </c>
      <c r="DQ21" s="27">
        <v>0</v>
      </c>
      <c r="DR21" s="27">
        <v>0</v>
      </c>
      <c r="DS21" s="27">
        <v>0</v>
      </c>
      <c r="DT21" s="27">
        <v>0</v>
      </c>
      <c r="DU21" s="27">
        <v>0</v>
      </c>
      <c r="DV21" s="27">
        <v>0</v>
      </c>
      <c r="DW21" s="27">
        <v>0</v>
      </c>
      <c r="DX21" s="27">
        <v>0</v>
      </c>
      <c r="DY21" s="27">
        <v>0</v>
      </c>
      <c r="DZ21" s="27">
        <v>0</v>
      </c>
      <c r="EA21" s="28">
        <v>0</v>
      </c>
    </row>
    <row r="22" spans="1:131" x14ac:dyDescent="0.25">
      <c r="A22" s="17">
        <v>13</v>
      </c>
      <c r="B22" s="26">
        <v>3112.4940209927495</v>
      </c>
      <c r="C22" s="27">
        <v>3473.2343470794144</v>
      </c>
      <c r="D22" s="27">
        <v>4125.4939395826977</v>
      </c>
      <c r="E22" s="27">
        <v>4252.360210228404</v>
      </c>
      <c r="F22" s="27">
        <v>5882.9999997893074</v>
      </c>
      <c r="G22" s="27">
        <v>6751.0003340346402</v>
      </c>
      <c r="H22" s="27">
        <v>7419.0003266960275</v>
      </c>
      <c r="I22" s="27">
        <v>11099.370063618539</v>
      </c>
      <c r="J22" s="27">
        <v>22582.595039820666</v>
      </c>
      <c r="K22" s="27">
        <v>24317.407606657795</v>
      </c>
      <c r="L22" s="27">
        <v>37723</v>
      </c>
      <c r="M22" s="27">
        <v>41891</v>
      </c>
      <c r="N22" s="28">
        <v>46080.100000000006</v>
      </c>
      <c r="O22" s="26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8">
        <v>0</v>
      </c>
      <c r="AB22" s="26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8">
        <v>0</v>
      </c>
      <c r="AO22" s="26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8">
        <v>0</v>
      </c>
      <c r="BB22" s="26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8">
        <v>0</v>
      </c>
      <c r="BO22" s="26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8">
        <v>0</v>
      </c>
      <c r="CB22" s="26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8">
        <v>0</v>
      </c>
      <c r="CO22" s="26">
        <v>0</v>
      </c>
      <c r="CP22" s="27">
        <v>0</v>
      </c>
      <c r="CQ22" s="27">
        <v>0</v>
      </c>
      <c r="CR22" s="27">
        <v>0</v>
      </c>
      <c r="CS22" s="27">
        <v>0</v>
      </c>
      <c r="CT22" s="27">
        <v>0</v>
      </c>
      <c r="CU22" s="27">
        <v>0</v>
      </c>
      <c r="CV22" s="27">
        <v>0</v>
      </c>
      <c r="CW22" s="27">
        <v>0</v>
      </c>
      <c r="CX22" s="27">
        <v>0</v>
      </c>
      <c r="CY22" s="27">
        <v>0</v>
      </c>
      <c r="CZ22" s="27">
        <v>0</v>
      </c>
      <c r="DA22" s="28">
        <v>0</v>
      </c>
      <c r="DB22" s="26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0</v>
      </c>
      <c r="DL22" s="27">
        <v>0</v>
      </c>
      <c r="DM22" s="27">
        <v>0</v>
      </c>
      <c r="DN22" s="28">
        <v>0</v>
      </c>
      <c r="DO22" s="26">
        <v>0</v>
      </c>
      <c r="DP22" s="27">
        <v>0</v>
      </c>
      <c r="DQ22" s="27">
        <v>0</v>
      </c>
      <c r="DR22" s="27">
        <v>0</v>
      </c>
      <c r="DS22" s="27">
        <v>0</v>
      </c>
      <c r="DT22" s="27">
        <v>0</v>
      </c>
      <c r="DU22" s="27">
        <v>0</v>
      </c>
      <c r="DV22" s="27">
        <v>0</v>
      </c>
      <c r="DW22" s="27">
        <v>0</v>
      </c>
      <c r="DX22" s="27">
        <v>0</v>
      </c>
      <c r="DY22" s="27">
        <v>0</v>
      </c>
      <c r="DZ22" s="27">
        <v>0</v>
      </c>
      <c r="EA22" s="28">
        <v>0</v>
      </c>
    </row>
    <row r="23" spans="1:131" x14ac:dyDescent="0.25">
      <c r="A23" s="17">
        <v>14</v>
      </c>
      <c r="B23" s="26">
        <v>3112.4940209927495</v>
      </c>
      <c r="C23" s="27">
        <v>3473.2343470794144</v>
      </c>
      <c r="D23" s="27">
        <v>4125.4939395826977</v>
      </c>
      <c r="E23" s="27">
        <v>4252.360210228404</v>
      </c>
      <c r="F23" s="27">
        <v>5882.9999997893074</v>
      </c>
      <c r="G23" s="27">
        <v>6751.0003340346402</v>
      </c>
      <c r="H23" s="27">
        <v>7419.0003266960275</v>
      </c>
      <c r="I23" s="27">
        <v>11099.370063618539</v>
      </c>
      <c r="J23" s="27">
        <v>22582.595039820666</v>
      </c>
      <c r="K23" s="27">
        <v>24317.407606657795</v>
      </c>
      <c r="L23" s="27">
        <v>37723</v>
      </c>
      <c r="M23" s="27">
        <v>41891</v>
      </c>
      <c r="N23" s="28">
        <v>46080.100000000006</v>
      </c>
      <c r="O23" s="26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8">
        <v>0</v>
      </c>
      <c r="AO23" s="26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8">
        <v>0</v>
      </c>
      <c r="BB23" s="26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8">
        <v>0</v>
      </c>
      <c r="BO23" s="26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8">
        <v>0</v>
      </c>
      <c r="CB23" s="26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8">
        <v>0</v>
      </c>
      <c r="CO23" s="26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8">
        <v>0</v>
      </c>
      <c r="DB23" s="26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8">
        <v>0</v>
      </c>
      <c r="DO23" s="26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8">
        <v>0</v>
      </c>
    </row>
    <row r="24" spans="1:131" x14ac:dyDescent="0.25">
      <c r="A24" s="17">
        <v>15</v>
      </c>
      <c r="B24" s="26">
        <v>3112.4940209927495</v>
      </c>
      <c r="C24" s="27">
        <v>3473.2343470794144</v>
      </c>
      <c r="D24" s="27">
        <v>4125.4939395826977</v>
      </c>
      <c r="E24" s="27">
        <v>4252.360210228404</v>
      </c>
      <c r="F24" s="27">
        <v>5882.9999997893074</v>
      </c>
      <c r="G24" s="27">
        <v>6751.0003340346402</v>
      </c>
      <c r="H24" s="27">
        <v>7419.0003266960275</v>
      </c>
      <c r="I24" s="27">
        <v>11099.370063618539</v>
      </c>
      <c r="J24" s="27">
        <v>22582.595039820666</v>
      </c>
      <c r="K24" s="27">
        <v>24317.407606657795</v>
      </c>
      <c r="L24" s="27">
        <v>37723</v>
      </c>
      <c r="M24" s="27">
        <v>41891</v>
      </c>
      <c r="N24" s="28">
        <v>46080.100000000006</v>
      </c>
      <c r="O24" s="26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8">
        <v>0</v>
      </c>
      <c r="AB24" s="26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8">
        <v>0</v>
      </c>
      <c r="AO24" s="26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8">
        <v>0</v>
      </c>
      <c r="BB24" s="26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8">
        <v>0</v>
      </c>
      <c r="BO24" s="26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8">
        <v>0</v>
      </c>
      <c r="CB24" s="26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8">
        <v>0</v>
      </c>
      <c r="CO24" s="26">
        <v>0</v>
      </c>
      <c r="CP24" s="27">
        <v>0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8">
        <v>0</v>
      </c>
      <c r="DB24" s="26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8">
        <v>0</v>
      </c>
      <c r="DO24" s="26">
        <v>0</v>
      </c>
      <c r="DP24" s="27">
        <v>0</v>
      </c>
      <c r="DQ24" s="27">
        <v>0</v>
      </c>
      <c r="DR24" s="27"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0</v>
      </c>
      <c r="DX24" s="27">
        <v>0</v>
      </c>
      <c r="DY24" s="27">
        <v>0</v>
      </c>
      <c r="DZ24" s="27">
        <v>0</v>
      </c>
      <c r="EA24" s="28">
        <v>0</v>
      </c>
    </row>
    <row r="25" spans="1:131" x14ac:dyDescent="0.25">
      <c r="A25" s="17">
        <v>16</v>
      </c>
      <c r="B25" s="26">
        <v>3112.4940209927495</v>
      </c>
      <c r="C25" s="27">
        <v>3473.2343470794144</v>
      </c>
      <c r="D25" s="27">
        <v>4125.4939395826977</v>
      </c>
      <c r="E25" s="27">
        <v>4252.360210228404</v>
      </c>
      <c r="F25" s="27">
        <v>5882.9999997893074</v>
      </c>
      <c r="G25" s="27">
        <v>6751.0003340346402</v>
      </c>
      <c r="H25" s="27">
        <v>7419.0003266960275</v>
      </c>
      <c r="I25" s="27">
        <v>11099.370063618539</v>
      </c>
      <c r="J25" s="27">
        <v>22582.595039820666</v>
      </c>
      <c r="K25" s="27">
        <v>24317.407606657795</v>
      </c>
      <c r="L25" s="27">
        <v>37723</v>
      </c>
      <c r="M25" s="27">
        <v>41891</v>
      </c>
      <c r="N25" s="28">
        <v>46080.100000000006</v>
      </c>
      <c r="O25" s="26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8">
        <v>0</v>
      </c>
      <c r="AB25" s="26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8">
        <v>0</v>
      </c>
      <c r="AO25" s="26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8">
        <v>0</v>
      </c>
      <c r="BB25" s="26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8">
        <v>0</v>
      </c>
      <c r="BO25" s="26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8">
        <v>0</v>
      </c>
      <c r="CB25" s="26">
        <v>0</v>
      </c>
      <c r="CC25" s="27">
        <v>0</v>
      </c>
      <c r="CD25" s="27">
        <v>0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8">
        <v>0</v>
      </c>
      <c r="CO25" s="26">
        <v>0</v>
      </c>
      <c r="CP25" s="27">
        <v>0</v>
      </c>
      <c r="CQ25" s="27">
        <v>0</v>
      </c>
      <c r="CR25" s="27">
        <v>0</v>
      </c>
      <c r="CS25" s="27">
        <v>0</v>
      </c>
      <c r="CT25" s="27">
        <v>0</v>
      </c>
      <c r="CU25" s="27">
        <v>0</v>
      </c>
      <c r="CV25" s="27">
        <v>0</v>
      </c>
      <c r="CW25" s="27">
        <v>0</v>
      </c>
      <c r="CX25" s="27">
        <v>0</v>
      </c>
      <c r="CY25" s="27">
        <v>0</v>
      </c>
      <c r="CZ25" s="27">
        <v>0</v>
      </c>
      <c r="DA25" s="28">
        <v>0</v>
      </c>
      <c r="DB25" s="26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0</v>
      </c>
      <c r="DM25" s="27">
        <v>0</v>
      </c>
      <c r="DN25" s="28">
        <v>0</v>
      </c>
      <c r="DO25" s="26">
        <v>0</v>
      </c>
      <c r="DP25" s="27">
        <v>0</v>
      </c>
      <c r="DQ25" s="27">
        <v>0</v>
      </c>
      <c r="DR25" s="27">
        <v>0</v>
      </c>
      <c r="DS25" s="27">
        <v>0</v>
      </c>
      <c r="DT25" s="27">
        <v>0</v>
      </c>
      <c r="DU25" s="27">
        <v>0</v>
      </c>
      <c r="DV25" s="27">
        <v>0</v>
      </c>
      <c r="DW25" s="27">
        <v>0</v>
      </c>
      <c r="DX25" s="27">
        <v>0</v>
      </c>
      <c r="DY25" s="27">
        <v>0</v>
      </c>
      <c r="DZ25" s="27">
        <v>0</v>
      </c>
      <c r="EA25" s="28">
        <v>0</v>
      </c>
    </row>
    <row r="26" spans="1:131" x14ac:dyDescent="0.25">
      <c r="A26" s="17">
        <v>17</v>
      </c>
      <c r="B26" s="26">
        <v>3112.4940209927495</v>
      </c>
      <c r="C26" s="27">
        <v>3473.2343470794144</v>
      </c>
      <c r="D26" s="27">
        <v>4125.4939395826977</v>
      </c>
      <c r="E26" s="27">
        <v>4252.360210228404</v>
      </c>
      <c r="F26" s="27">
        <v>5882.9999997893074</v>
      </c>
      <c r="G26" s="27">
        <v>6751.0003340346402</v>
      </c>
      <c r="H26" s="27">
        <v>7419.0003266960275</v>
      </c>
      <c r="I26" s="27">
        <v>11099.370063618539</v>
      </c>
      <c r="J26" s="27">
        <v>22582.595039820666</v>
      </c>
      <c r="K26" s="27">
        <v>24317.407606657795</v>
      </c>
      <c r="L26" s="27">
        <v>37723</v>
      </c>
      <c r="M26" s="27">
        <v>41891</v>
      </c>
      <c r="N26" s="28">
        <v>46080.100000000006</v>
      </c>
      <c r="O26" s="26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8">
        <v>0</v>
      </c>
      <c r="AO26" s="26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8">
        <v>0</v>
      </c>
      <c r="BB26" s="26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8">
        <v>0</v>
      </c>
      <c r="BO26" s="26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8">
        <v>0</v>
      </c>
      <c r="CB26" s="26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8">
        <v>0</v>
      </c>
      <c r="CO26" s="26">
        <v>0</v>
      </c>
      <c r="CP26" s="27">
        <v>0</v>
      </c>
      <c r="CQ26" s="27">
        <v>0</v>
      </c>
      <c r="CR26" s="27">
        <v>0</v>
      </c>
      <c r="CS26" s="27">
        <v>0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8">
        <v>0</v>
      </c>
      <c r="DB26" s="26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0</v>
      </c>
      <c r="DL26" s="27">
        <v>0</v>
      </c>
      <c r="DM26" s="27">
        <v>0</v>
      </c>
      <c r="DN26" s="28">
        <v>0</v>
      </c>
      <c r="DO26" s="26">
        <v>0</v>
      </c>
      <c r="DP26" s="27">
        <v>0</v>
      </c>
      <c r="DQ26" s="27">
        <v>0</v>
      </c>
      <c r="DR26" s="27">
        <v>0</v>
      </c>
      <c r="DS26" s="27">
        <v>0</v>
      </c>
      <c r="DT26" s="27">
        <v>0</v>
      </c>
      <c r="DU26" s="27">
        <v>0</v>
      </c>
      <c r="DV26" s="27">
        <v>0</v>
      </c>
      <c r="DW26" s="27">
        <v>0</v>
      </c>
      <c r="DX26" s="27">
        <v>0</v>
      </c>
      <c r="DY26" s="27">
        <v>0</v>
      </c>
      <c r="DZ26" s="27">
        <v>0</v>
      </c>
      <c r="EA26" s="28">
        <v>0</v>
      </c>
    </row>
    <row r="27" spans="1:131" x14ac:dyDescent="0.25">
      <c r="A27" s="17">
        <v>18</v>
      </c>
      <c r="B27" s="29">
        <v>3112.4940209927495</v>
      </c>
      <c r="C27" s="30">
        <v>3473.2343470794144</v>
      </c>
      <c r="D27" s="30">
        <v>4125.4939395826977</v>
      </c>
      <c r="E27" s="30">
        <v>4252.360210228404</v>
      </c>
      <c r="F27" s="30">
        <v>5882.9999997893074</v>
      </c>
      <c r="G27" s="30">
        <v>6751.0003340346402</v>
      </c>
      <c r="H27" s="30">
        <v>7419.0003266960275</v>
      </c>
      <c r="I27" s="30">
        <v>11099.370063618539</v>
      </c>
      <c r="J27" s="30">
        <v>22582.595039820666</v>
      </c>
      <c r="K27" s="30">
        <v>24317.407606657795</v>
      </c>
      <c r="L27" s="30">
        <v>37723</v>
      </c>
      <c r="M27" s="30">
        <v>41891</v>
      </c>
      <c r="N27" s="31">
        <v>46080.100000000006</v>
      </c>
      <c r="O27" s="29">
        <v>4211.5190495829793</v>
      </c>
      <c r="P27" s="30">
        <v>4697.9384027340429</v>
      </c>
      <c r="Q27" s="30">
        <v>5579.3098566336412</v>
      </c>
      <c r="R27" s="30">
        <v>5864.8296451783963</v>
      </c>
      <c r="S27" s="30">
        <v>8164.1834653266787</v>
      </c>
      <c r="T27" s="30">
        <v>9364.0801181768584</v>
      </c>
      <c r="U27" s="30">
        <v>10288.984709188797</v>
      </c>
      <c r="V27" s="30">
        <v>15376.804016768136</v>
      </c>
      <c r="W27" s="30">
        <v>31020.749807078988</v>
      </c>
      <c r="X27" s="30">
        <v>34016.609422369504</v>
      </c>
      <c r="Y27" s="30">
        <v>51574.678563814145</v>
      </c>
      <c r="Z27" s="30">
        <v>59368.943750791921</v>
      </c>
      <c r="AA27" s="31">
        <v>65701.292191778834</v>
      </c>
      <c r="AB27" s="29">
        <v>4693.7073519309552</v>
      </c>
      <c r="AC27" s="30">
        <v>5236.1079940655936</v>
      </c>
      <c r="AD27" s="30">
        <v>6218.5852930719921</v>
      </c>
      <c r="AE27" s="30">
        <v>6704.8279771229309</v>
      </c>
      <c r="AF27" s="30">
        <v>9199.5731180181647</v>
      </c>
      <c r="AG27" s="30">
        <v>10551.669812810647</v>
      </c>
      <c r="AH27" s="30">
        <v>11593.972834204003</v>
      </c>
      <c r="AI27" s="30">
        <v>17327.407345169995</v>
      </c>
      <c r="AJ27" s="30">
        <v>36114.561665514462</v>
      </c>
      <c r="AK27" s="30">
        <v>40001.394321469175</v>
      </c>
      <c r="AL27" s="30">
        <v>62995.396645906141</v>
      </c>
      <c r="AM27" s="30">
        <v>72687.127131436922</v>
      </c>
      <c r="AN27" s="31">
        <v>80440.005776249134</v>
      </c>
      <c r="AO27" s="29">
        <v>5733.7073519309552</v>
      </c>
      <c r="AP27" s="30">
        <v>6496.1079940655936</v>
      </c>
      <c r="AQ27" s="30">
        <v>7758.5852930719921</v>
      </c>
      <c r="AR27" s="30">
        <v>8604.8279771229318</v>
      </c>
      <c r="AS27" s="30">
        <v>11299.573118018165</v>
      </c>
      <c r="AT27" s="30">
        <v>12851.669812810647</v>
      </c>
      <c r="AU27" s="30">
        <v>14093.972834204003</v>
      </c>
      <c r="AV27" s="30">
        <v>21077.407345169995</v>
      </c>
      <c r="AW27" s="30">
        <v>40929.241665514463</v>
      </c>
      <c r="AX27" s="30">
        <v>45371.614321469177</v>
      </c>
      <c r="AY27" s="30">
        <v>69569.286645906133</v>
      </c>
      <c r="AZ27" s="30">
        <v>79777.669331436919</v>
      </c>
      <c r="BA27" s="31">
        <v>88217.565776249132</v>
      </c>
      <c r="BB27" s="29">
        <v>6773.7073519309552</v>
      </c>
      <c r="BC27" s="30">
        <v>7756.1079940655936</v>
      </c>
      <c r="BD27" s="30">
        <v>9298.5852930719921</v>
      </c>
      <c r="BE27" s="30">
        <v>10504.827977122932</v>
      </c>
      <c r="BF27" s="30">
        <v>13399.573118018165</v>
      </c>
      <c r="BG27" s="30">
        <v>15151.669812810647</v>
      </c>
      <c r="BH27" s="30">
        <v>16593.972834204003</v>
      </c>
      <c r="BI27" s="30">
        <v>24827.407345169995</v>
      </c>
      <c r="BJ27" s="30">
        <v>45743.921665514463</v>
      </c>
      <c r="BK27" s="30">
        <v>50741.834321469178</v>
      </c>
      <c r="BL27" s="30">
        <v>76143.176645906133</v>
      </c>
      <c r="BM27" s="30">
        <v>86868.211531436915</v>
      </c>
      <c r="BN27" s="31">
        <v>95995.12577624913</v>
      </c>
      <c r="BO27" s="29">
        <v>4302.6376345594981</v>
      </c>
      <c r="BP27" s="30">
        <v>4866.5591474888088</v>
      </c>
      <c r="BQ27" s="30">
        <v>5851.771229165578</v>
      </c>
      <c r="BR27" s="30">
        <v>6234.6589746366144</v>
      </c>
      <c r="BS27" s="30">
        <v>8617.4467446100116</v>
      </c>
      <c r="BT27" s="30">
        <v>9902.7360401304595</v>
      </c>
      <c r="BU27" s="30">
        <v>10882.390941187006</v>
      </c>
      <c r="BV27" s="30">
        <v>16316.856274300491</v>
      </c>
      <c r="BW27" s="30">
        <v>33266.536398139739</v>
      </c>
      <c r="BX27" s="30">
        <v>36089.698741266329</v>
      </c>
      <c r="BY27" s="30">
        <v>50333.821860000004</v>
      </c>
      <c r="BZ27" s="30">
        <v>60559.523060000007</v>
      </c>
      <c r="CA27" s="31">
        <v>65404.284904799999</v>
      </c>
      <c r="CB27" s="29">
        <v>4975.508067235719</v>
      </c>
      <c r="CC27" s="30">
        <v>5592.2496996479476</v>
      </c>
      <c r="CD27" s="30">
        <v>6760.7092992981734</v>
      </c>
      <c r="CE27" s="30">
        <v>7744.9110222025711</v>
      </c>
      <c r="CF27" s="30">
        <v>10784.631393608492</v>
      </c>
      <c r="CG27" s="30">
        <v>12392.513415723504</v>
      </c>
      <c r="CH27" s="30">
        <v>13618.962437448094</v>
      </c>
      <c r="CI27" s="30">
        <v>20419.494468985151</v>
      </c>
      <c r="CJ27" s="30">
        <v>43817.570921692844</v>
      </c>
      <c r="CK27" s="30">
        <v>48090.501436323582</v>
      </c>
      <c r="CL27" s="30">
        <v>58323.800511379748</v>
      </c>
      <c r="CM27" s="30">
        <v>70562.39906262474</v>
      </c>
      <c r="CN27" s="31">
        <v>77413.568229480967</v>
      </c>
      <c r="CO27" s="29">
        <v>5426.6140280026939</v>
      </c>
      <c r="CP27" s="30">
        <v>6181.883558460021</v>
      </c>
      <c r="CQ27" s="30">
        <v>7294.9517760729905</v>
      </c>
      <c r="CR27" s="30">
        <v>9046.5622688485928</v>
      </c>
      <c r="CS27" s="30">
        <v>12675.322910798346</v>
      </c>
      <c r="CT27" s="30">
        <v>14572.29943995276</v>
      </c>
      <c r="CU27" s="30">
        <v>16016.307592360394</v>
      </c>
      <c r="CV27" s="30">
        <v>24037.361850771729</v>
      </c>
      <c r="CW27" s="30">
        <v>51396.186418734163</v>
      </c>
      <c r="CX27" s="30">
        <v>56627.179900548836</v>
      </c>
      <c r="CY27" s="30">
        <v>76065.348190200923</v>
      </c>
      <c r="CZ27" s="30">
        <v>92026.812498050727</v>
      </c>
      <c r="DA27" s="31">
        <v>99400.509907688654</v>
      </c>
      <c r="DB27" s="29">
        <v>6466.6140280026939</v>
      </c>
      <c r="DC27" s="30">
        <v>7441.883558460021</v>
      </c>
      <c r="DD27" s="30">
        <v>8834.9517760729905</v>
      </c>
      <c r="DE27" s="30">
        <v>10946.562268848593</v>
      </c>
      <c r="DF27" s="30">
        <v>14775.322910798346</v>
      </c>
      <c r="DG27" s="30">
        <v>16872.29943995276</v>
      </c>
      <c r="DH27" s="30">
        <v>18516.307592360394</v>
      </c>
      <c r="DI27" s="30">
        <v>27787.361850771729</v>
      </c>
      <c r="DJ27" s="30">
        <v>56210.866418734164</v>
      </c>
      <c r="DK27" s="30">
        <v>61997.399900548837</v>
      </c>
      <c r="DL27" s="30">
        <v>82639.238190200922</v>
      </c>
      <c r="DM27" s="30">
        <v>99117.354698050724</v>
      </c>
      <c r="DN27" s="31">
        <v>107178.06990768865</v>
      </c>
      <c r="DO27" s="29">
        <v>7506.6140280026939</v>
      </c>
      <c r="DP27" s="30">
        <v>8701.8835584600201</v>
      </c>
      <c r="DQ27" s="30">
        <v>10374.95177607299</v>
      </c>
      <c r="DR27" s="30">
        <v>12846.562268848593</v>
      </c>
      <c r="DS27" s="30">
        <v>16875.322910798346</v>
      </c>
      <c r="DT27" s="30">
        <v>19172.29943995276</v>
      </c>
      <c r="DU27" s="30">
        <v>21016.307592360394</v>
      </c>
      <c r="DV27" s="30">
        <v>31537.361850771729</v>
      </c>
      <c r="DW27" s="30">
        <v>61025.546418734164</v>
      </c>
      <c r="DX27" s="30">
        <v>67367.619900548831</v>
      </c>
      <c r="DY27" s="30">
        <v>89213.128190200921</v>
      </c>
      <c r="DZ27" s="30">
        <v>106207.89689805072</v>
      </c>
      <c r="EA27" s="31">
        <v>114955.62990768865</v>
      </c>
    </row>
    <row r="28" spans="1:131" x14ac:dyDescent="0.25">
      <c r="A28" s="17">
        <v>19</v>
      </c>
      <c r="B28" s="29">
        <v>3112.4940209927495</v>
      </c>
      <c r="C28" s="30">
        <v>3473.2343470794144</v>
      </c>
      <c r="D28" s="30">
        <v>4125.4939395826977</v>
      </c>
      <c r="E28" s="30">
        <v>4252.360210228404</v>
      </c>
      <c r="F28" s="30">
        <v>5882.9999997893074</v>
      </c>
      <c r="G28" s="30">
        <v>6751.0003340346402</v>
      </c>
      <c r="H28" s="30">
        <v>7419.0003266960275</v>
      </c>
      <c r="I28" s="30">
        <v>11099.370063618539</v>
      </c>
      <c r="J28" s="30">
        <v>22582.595039820666</v>
      </c>
      <c r="K28" s="30">
        <v>24317.407606657795</v>
      </c>
      <c r="L28" s="30">
        <v>37723</v>
      </c>
      <c r="M28" s="30">
        <v>41891</v>
      </c>
      <c r="N28" s="31">
        <v>46080.100000000006</v>
      </c>
      <c r="O28" s="29">
        <v>4273.7379452894156</v>
      </c>
      <c r="P28" s="30">
        <v>4767.3746046647539</v>
      </c>
      <c r="Q28" s="30">
        <v>5661.7904204776969</v>
      </c>
      <c r="R28" s="30">
        <v>5890.4338914498503</v>
      </c>
      <c r="S28" s="30">
        <v>8356.033873902039</v>
      </c>
      <c r="T28" s="30">
        <v>9579.1588491047678</v>
      </c>
      <c r="U28" s="30">
        <v>10524.424699946809</v>
      </c>
      <c r="V28" s="30">
        <v>15713.492383848259</v>
      </c>
      <c r="W28" s="30">
        <v>31334.090714221202</v>
      </c>
      <c r="X28" s="30">
        <v>34360.211537746974</v>
      </c>
      <c r="Y28" s="30">
        <v>52095.634912943584</v>
      </c>
      <c r="Z28" s="30">
        <v>59968.630051304972</v>
      </c>
      <c r="AA28" s="31">
        <v>66364.941607857414</v>
      </c>
      <c r="AB28" s="29">
        <v>4791.7676635832313</v>
      </c>
      <c r="AC28" s="30">
        <v>5345.5234245320908</v>
      </c>
      <c r="AD28" s="30">
        <v>6348.5442332954144</v>
      </c>
      <c r="AE28" s="30">
        <v>6784.7731361607612</v>
      </c>
      <c r="AF28" s="30">
        <v>9473.3375194957935</v>
      </c>
      <c r="AG28" s="30">
        <v>10860.255360200748</v>
      </c>
      <c r="AH28" s="30">
        <v>11932.173259478497</v>
      </c>
      <c r="AI28" s="30">
        <v>17816.538997616266</v>
      </c>
      <c r="AJ28" s="30">
        <v>36479.355217691373</v>
      </c>
      <c r="AK28" s="30">
        <v>40405.448809564827</v>
      </c>
      <c r="AL28" s="30">
        <v>63631.71378374358</v>
      </c>
      <c r="AM28" s="30">
        <v>73421.340536804972</v>
      </c>
      <c r="AN28" s="31">
        <v>81252.53108712034</v>
      </c>
      <c r="AO28" s="29">
        <v>5831.7676635832313</v>
      </c>
      <c r="AP28" s="30">
        <v>6605.5234245320908</v>
      </c>
      <c r="AQ28" s="30">
        <v>7888.5442332954144</v>
      </c>
      <c r="AR28" s="30">
        <v>8684.7731361607621</v>
      </c>
      <c r="AS28" s="30">
        <v>11573.337519495793</v>
      </c>
      <c r="AT28" s="30">
        <v>13160.255360200748</v>
      </c>
      <c r="AU28" s="30">
        <v>14432.173259478497</v>
      </c>
      <c r="AV28" s="30">
        <v>21566.538997616266</v>
      </c>
      <c r="AW28" s="30">
        <v>41294.035217691373</v>
      </c>
      <c r="AX28" s="30">
        <v>45775.668809564828</v>
      </c>
      <c r="AY28" s="30">
        <v>70205.603783743572</v>
      </c>
      <c r="AZ28" s="30">
        <v>80511.882736804968</v>
      </c>
      <c r="BA28" s="31">
        <v>89030.091087120338</v>
      </c>
      <c r="BB28" s="29">
        <v>6871.7676635832313</v>
      </c>
      <c r="BC28" s="30">
        <v>7865.5234245320908</v>
      </c>
      <c r="BD28" s="30">
        <v>9428.5442332954153</v>
      </c>
      <c r="BE28" s="30">
        <v>10584.773136160762</v>
      </c>
      <c r="BF28" s="30">
        <v>13673.337519495793</v>
      </c>
      <c r="BG28" s="30">
        <v>15460.255360200748</v>
      </c>
      <c r="BH28" s="30">
        <v>16932.173259478499</v>
      </c>
      <c r="BI28" s="30">
        <v>25316.538997616266</v>
      </c>
      <c r="BJ28" s="30">
        <v>46108.715217691373</v>
      </c>
      <c r="BK28" s="30">
        <v>51145.888809564829</v>
      </c>
      <c r="BL28" s="30">
        <v>76779.493783743572</v>
      </c>
      <c r="BM28" s="30">
        <v>87602.424936804964</v>
      </c>
      <c r="BN28" s="31">
        <v>96807.651087120335</v>
      </c>
      <c r="BO28" s="29">
        <v>4352.9768013366647</v>
      </c>
      <c r="BP28" s="30">
        <v>4885.2919221411648</v>
      </c>
      <c r="BQ28" s="30">
        <v>5881.1437028935143</v>
      </c>
      <c r="BR28" s="30">
        <v>6322.5283510249701</v>
      </c>
      <c r="BS28" s="30">
        <v>8819.6244704228047</v>
      </c>
      <c r="BT28" s="30">
        <v>10121.229414897462</v>
      </c>
      <c r="BU28" s="30">
        <v>11119.564234734335</v>
      </c>
      <c r="BV28" s="30">
        <v>16629.00777838966</v>
      </c>
      <c r="BW28" s="30">
        <v>33407.702957216992</v>
      </c>
      <c r="BX28" s="30">
        <v>36247.298705525289</v>
      </c>
      <c r="BY28" s="30">
        <v>51890.538000000008</v>
      </c>
      <c r="BZ28" s="30">
        <v>62432.498000000007</v>
      </c>
      <c r="CA28" s="31">
        <v>66427.097840000002</v>
      </c>
      <c r="CB28" s="29">
        <v>5001.0957105598154</v>
      </c>
      <c r="CC28" s="30">
        <v>5617.1938220077</v>
      </c>
      <c r="CD28" s="30">
        <v>6765.1234928019803</v>
      </c>
      <c r="CE28" s="30">
        <v>7786.1515474948637</v>
      </c>
      <c r="CF28" s="30">
        <v>10930.543553058984</v>
      </c>
      <c r="CG28" s="30">
        <v>12549.991738343051</v>
      </c>
      <c r="CH28" s="30">
        <v>13789.895589510099</v>
      </c>
      <c r="CI28" s="30">
        <v>20643.837948856937</v>
      </c>
      <c r="CJ28" s="30">
        <v>46123.758864939839</v>
      </c>
      <c r="CK28" s="30">
        <v>50621.580459287987</v>
      </c>
      <c r="CL28" s="30">
        <v>61393.474222504999</v>
      </c>
      <c r="CM28" s="30">
        <v>74276.209539604999</v>
      </c>
      <c r="CN28" s="31">
        <v>81487.966557348394</v>
      </c>
      <c r="CO28" s="29">
        <v>5483.6570317400056</v>
      </c>
      <c r="CP28" s="30">
        <v>6207.9395456569691</v>
      </c>
      <c r="CQ28" s="30">
        <v>7335.5546410903598</v>
      </c>
      <c r="CR28" s="30">
        <v>9061.0523814686876</v>
      </c>
      <c r="CS28" s="30">
        <v>12709.76818470079</v>
      </c>
      <c r="CT28" s="30">
        <v>14657.996685700069</v>
      </c>
      <c r="CU28" s="30">
        <v>16053.412359691989</v>
      </c>
      <c r="CV28" s="30">
        <v>24077.642707234791</v>
      </c>
      <c r="CW28" s="30">
        <v>51915.339816903193</v>
      </c>
      <c r="CX28" s="30">
        <v>57199.171616715998</v>
      </c>
      <c r="CY28" s="30">
        <v>76833.685040606986</v>
      </c>
      <c r="CZ28" s="30">
        <v>92956.3762606573</v>
      </c>
      <c r="DA28" s="31">
        <v>100404.55546231178</v>
      </c>
      <c r="DB28" s="29">
        <v>6523.6570317400056</v>
      </c>
      <c r="DC28" s="30">
        <v>7467.9395456569691</v>
      </c>
      <c r="DD28" s="30">
        <v>8875.5546410903589</v>
      </c>
      <c r="DE28" s="30">
        <v>10961.052381468688</v>
      </c>
      <c r="DF28" s="30">
        <v>14809.76818470079</v>
      </c>
      <c r="DG28" s="30">
        <v>16957.996685700069</v>
      </c>
      <c r="DH28" s="30">
        <v>18553.412359691989</v>
      </c>
      <c r="DI28" s="30">
        <v>27827.642707234791</v>
      </c>
      <c r="DJ28" s="30">
        <v>56730.019816903194</v>
      </c>
      <c r="DK28" s="30">
        <v>62569.391616715999</v>
      </c>
      <c r="DL28" s="30">
        <v>83407.575040606986</v>
      </c>
      <c r="DM28" s="30">
        <v>100046.9184606573</v>
      </c>
      <c r="DN28" s="31">
        <v>108182.11546231178</v>
      </c>
      <c r="DO28" s="29">
        <v>7563.6570317400056</v>
      </c>
      <c r="DP28" s="30">
        <v>8727.9395456569691</v>
      </c>
      <c r="DQ28" s="30">
        <v>10415.554641090359</v>
      </c>
      <c r="DR28" s="30">
        <v>12861.052381468688</v>
      </c>
      <c r="DS28" s="30">
        <v>16909.768184700792</v>
      </c>
      <c r="DT28" s="30">
        <v>19257.996685700069</v>
      </c>
      <c r="DU28" s="30">
        <v>21053.412359691989</v>
      </c>
      <c r="DV28" s="30">
        <v>31577.642707234791</v>
      </c>
      <c r="DW28" s="30">
        <v>61544.699816903194</v>
      </c>
      <c r="DX28" s="30">
        <v>67939.611616715993</v>
      </c>
      <c r="DY28" s="30">
        <v>89981.465040606985</v>
      </c>
      <c r="DZ28" s="30">
        <v>107137.46066065729</v>
      </c>
      <c r="EA28" s="31">
        <v>115959.67546231177</v>
      </c>
    </row>
    <row r="29" spans="1:131" x14ac:dyDescent="0.25">
      <c r="A29" s="17">
        <v>20</v>
      </c>
      <c r="B29" s="29">
        <v>3112.4940209927495</v>
      </c>
      <c r="C29" s="30">
        <v>3473.2343470794144</v>
      </c>
      <c r="D29" s="30">
        <v>4125.4939395826977</v>
      </c>
      <c r="E29" s="30">
        <v>4252.360210228404</v>
      </c>
      <c r="F29" s="30">
        <v>5882.9999997893074</v>
      </c>
      <c r="G29" s="30">
        <v>6751.0003340346402</v>
      </c>
      <c r="H29" s="30">
        <v>7419.0003266960275</v>
      </c>
      <c r="I29" s="30">
        <v>11099.370063618539</v>
      </c>
      <c r="J29" s="30">
        <v>22582.595039820666</v>
      </c>
      <c r="K29" s="30">
        <v>24317.407606657795</v>
      </c>
      <c r="L29" s="30">
        <v>37723</v>
      </c>
      <c r="M29" s="30">
        <v>41891</v>
      </c>
      <c r="N29" s="31">
        <v>46080.100000000006</v>
      </c>
      <c r="O29" s="29">
        <v>4335.9516884150707</v>
      </c>
      <c r="P29" s="30">
        <v>4836.8059677002857</v>
      </c>
      <c r="Q29" s="30">
        <v>5744.265709840608</v>
      </c>
      <c r="R29" s="30">
        <v>5983.8188202045749</v>
      </c>
      <c r="S29" s="30">
        <v>8476.538174024452</v>
      </c>
      <c r="T29" s="30">
        <v>9717.4749550485885</v>
      </c>
      <c r="U29" s="30">
        <v>10676.398493245762</v>
      </c>
      <c r="V29" s="30">
        <v>15940.872189827476</v>
      </c>
      <c r="W29" s="30">
        <v>31650.596681031519</v>
      </c>
      <c r="X29" s="30">
        <v>34707.284381562604</v>
      </c>
      <c r="Y29" s="30">
        <v>52621.853447417765</v>
      </c>
      <c r="Z29" s="30">
        <v>60574.373789196943</v>
      </c>
      <c r="AA29" s="31">
        <v>67035.29455339133</v>
      </c>
      <c r="AB29" s="29">
        <v>4889.8217312748257</v>
      </c>
      <c r="AC29" s="30">
        <v>5454.9330147167157</v>
      </c>
      <c r="AD29" s="30">
        <v>6478.4968560522639</v>
      </c>
      <c r="AE29" s="30">
        <v>6936.9851555905834</v>
      </c>
      <c r="AF29" s="30">
        <v>9676.8873253864622</v>
      </c>
      <c r="AG29" s="30">
        <v>11093.754634887882</v>
      </c>
      <c r="AH29" s="30">
        <v>12188.725447707699</v>
      </c>
      <c r="AI29" s="30">
        <v>18200.017922645064</v>
      </c>
      <c r="AJ29" s="30">
        <v>36847.833553223609</v>
      </c>
      <c r="AK29" s="30">
        <v>40813.584656126091</v>
      </c>
      <c r="AL29" s="30">
        <v>64274.458367417756</v>
      </c>
      <c r="AM29" s="30">
        <v>74162.970239196948</v>
      </c>
      <c r="AN29" s="31">
        <v>82073.263724363977</v>
      </c>
      <c r="AO29" s="29">
        <v>5929.8217312748257</v>
      </c>
      <c r="AP29" s="30">
        <v>6714.9330147167157</v>
      </c>
      <c r="AQ29" s="30">
        <v>8018.4968560522639</v>
      </c>
      <c r="AR29" s="30">
        <v>8836.9851555905843</v>
      </c>
      <c r="AS29" s="30">
        <v>11776.887325386462</v>
      </c>
      <c r="AT29" s="30">
        <v>13393.754634887882</v>
      </c>
      <c r="AU29" s="30">
        <v>14688.725447707699</v>
      </c>
      <c r="AV29" s="30">
        <v>21950.017922645064</v>
      </c>
      <c r="AW29" s="30">
        <v>41662.513553223609</v>
      </c>
      <c r="AX29" s="30">
        <v>46183.804656126093</v>
      </c>
      <c r="AY29" s="30">
        <v>70848.348367417755</v>
      </c>
      <c r="AZ29" s="30">
        <v>81253.512439196944</v>
      </c>
      <c r="BA29" s="31">
        <v>89850.823724363974</v>
      </c>
      <c r="BB29" s="29">
        <v>6969.8217312748257</v>
      </c>
      <c r="BC29" s="30">
        <v>7974.9330147167157</v>
      </c>
      <c r="BD29" s="30">
        <v>9558.4968560522648</v>
      </c>
      <c r="BE29" s="30">
        <v>10736.985155590584</v>
      </c>
      <c r="BF29" s="30">
        <v>13876.887325386462</v>
      </c>
      <c r="BG29" s="30">
        <v>15693.754634887882</v>
      </c>
      <c r="BH29" s="30">
        <v>17188.7254477077</v>
      </c>
      <c r="BI29" s="30">
        <v>25700.017922645064</v>
      </c>
      <c r="BJ29" s="30">
        <v>46477.193553223609</v>
      </c>
      <c r="BK29" s="30">
        <v>51554.024656126094</v>
      </c>
      <c r="BL29" s="30">
        <v>77422.238367417754</v>
      </c>
      <c r="BM29" s="30">
        <v>88344.05463919694</v>
      </c>
      <c r="BN29" s="31">
        <v>97628.383724363972</v>
      </c>
      <c r="BO29" s="29">
        <v>4447.1643153881869</v>
      </c>
      <c r="BP29" s="30">
        <v>4998.3517079339545</v>
      </c>
      <c r="BQ29" s="30">
        <v>5940.4154910327379</v>
      </c>
      <c r="BR29" s="30">
        <v>6337.9646056010561</v>
      </c>
      <c r="BS29" s="30">
        <v>8890.2029996013898</v>
      </c>
      <c r="BT29" s="30">
        <v>10223.008234087496</v>
      </c>
      <c r="BU29" s="30">
        <v>11255.708726982859</v>
      </c>
      <c r="BV29" s="30">
        <v>16946.056019970179</v>
      </c>
      <c r="BW29" s="30">
        <v>33535.835120661948</v>
      </c>
      <c r="BX29" s="30">
        <v>36370.249587373866</v>
      </c>
      <c r="BY29" s="30">
        <v>53447.254140000012</v>
      </c>
      <c r="BZ29" s="30">
        <v>62605.47294</v>
      </c>
      <c r="CA29" s="31">
        <v>66949.910775199998</v>
      </c>
      <c r="CB29" s="29">
        <v>5026.6833538839119</v>
      </c>
      <c r="CC29" s="30">
        <v>5642.1379443674523</v>
      </c>
      <c r="CD29" s="30">
        <v>6769.5376863057863</v>
      </c>
      <c r="CE29" s="30">
        <v>7827.3920727871555</v>
      </c>
      <c r="CF29" s="30">
        <v>11014.471757311174</v>
      </c>
      <c r="CG29" s="30">
        <v>12636.115810912004</v>
      </c>
      <c r="CH29" s="30">
        <v>13823.785799298188</v>
      </c>
      <c r="CI29" s="30">
        <v>20522.89740343489</v>
      </c>
      <c r="CJ29" s="30">
        <v>48551.325120989306</v>
      </c>
      <c r="CK29" s="30">
        <v>53285.874167671565</v>
      </c>
      <c r="CL29" s="30">
        <v>64624.709707900001</v>
      </c>
      <c r="CM29" s="30">
        <v>78185.483725900005</v>
      </c>
      <c r="CN29" s="31">
        <v>85776.806902472003</v>
      </c>
      <c r="CO29" s="29">
        <v>5540.7000354773181</v>
      </c>
      <c r="CP29" s="30">
        <v>6233.9955328539145</v>
      </c>
      <c r="CQ29" s="30">
        <v>7376.1575061077283</v>
      </c>
      <c r="CR29" s="30">
        <v>9075.5424940887842</v>
      </c>
      <c r="CS29" s="30">
        <v>12861.398300101404</v>
      </c>
      <c r="CT29" s="30">
        <v>14748.084509154354</v>
      </c>
      <c r="CU29" s="30">
        <v>16219.599814771684</v>
      </c>
      <c r="CV29" s="30">
        <v>24266.19773898627</v>
      </c>
      <c r="CW29" s="30">
        <v>52439.737188791107</v>
      </c>
      <c r="CX29" s="30">
        <v>57776.941026985856</v>
      </c>
      <c r="CY29" s="30">
        <v>77609.78286929999</v>
      </c>
      <c r="CZ29" s="30">
        <v>93895.329556219498</v>
      </c>
      <c r="DA29" s="31">
        <v>101418.74289122401</v>
      </c>
      <c r="DB29" s="29">
        <v>6580.7000354773181</v>
      </c>
      <c r="DC29" s="30">
        <v>7493.9955328539145</v>
      </c>
      <c r="DD29" s="30">
        <v>8916.1575061077274</v>
      </c>
      <c r="DE29" s="30">
        <v>10975.542494088784</v>
      </c>
      <c r="DF29" s="30">
        <v>14961.398300101404</v>
      </c>
      <c r="DG29" s="30">
        <v>17048.084509154352</v>
      </c>
      <c r="DH29" s="30">
        <v>18719.599814771682</v>
      </c>
      <c r="DI29" s="30">
        <v>28016.19773898627</v>
      </c>
      <c r="DJ29" s="30">
        <v>57254.417188791107</v>
      </c>
      <c r="DK29" s="30">
        <v>63147.161026985857</v>
      </c>
      <c r="DL29" s="30">
        <v>84183.67286929999</v>
      </c>
      <c r="DM29" s="30">
        <v>100985.87175621949</v>
      </c>
      <c r="DN29" s="31">
        <v>109196.30289122401</v>
      </c>
      <c r="DO29" s="29">
        <v>7620.7000354773181</v>
      </c>
      <c r="DP29" s="30">
        <v>8753.9955328539145</v>
      </c>
      <c r="DQ29" s="30">
        <v>10456.157506107727</v>
      </c>
      <c r="DR29" s="30">
        <v>12875.542494088784</v>
      </c>
      <c r="DS29" s="30">
        <v>17061.398300101406</v>
      </c>
      <c r="DT29" s="30">
        <v>19348.084509154352</v>
      </c>
      <c r="DU29" s="30">
        <v>21219.599814771682</v>
      </c>
      <c r="DV29" s="30">
        <v>31766.19773898627</v>
      </c>
      <c r="DW29" s="30">
        <v>62069.097188791107</v>
      </c>
      <c r="DX29" s="30">
        <v>68517.381026985851</v>
      </c>
      <c r="DY29" s="30">
        <v>90757.562869299989</v>
      </c>
      <c r="DZ29" s="30">
        <v>108076.41395621949</v>
      </c>
      <c r="EA29" s="31">
        <v>116973.86289122401</v>
      </c>
    </row>
    <row r="30" spans="1:131" x14ac:dyDescent="0.25">
      <c r="A30" s="17">
        <v>21</v>
      </c>
      <c r="B30" s="29">
        <v>3121.7005792203768</v>
      </c>
      <c r="C30" s="30">
        <v>3486.3407282837534</v>
      </c>
      <c r="D30" s="30">
        <v>4140.1126925439476</v>
      </c>
      <c r="E30" s="30">
        <v>4281.9241485874427</v>
      </c>
      <c r="F30" s="30">
        <v>5940.9899999999989</v>
      </c>
      <c r="G30" s="30">
        <v>6816.1499999999987</v>
      </c>
      <c r="H30" s="30">
        <v>7489.35</v>
      </c>
      <c r="I30" s="30">
        <v>11197.957308781875</v>
      </c>
      <c r="J30" s="30">
        <v>26720.565463474177</v>
      </c>
      <c r="K30" s="30">
        <v>28889.882936362752</v>
      </c>
      <c r="L30" s="30">
        <v>41383.079320624005</v>
      </c>
      <c r="M30" s="30">
        <v>47460.381150703979</v>
      </c>
      <c r="N30" s="31">
        <v>51947.257340799319</v>
      </c>
      <c r="O30" s="29">
        <v>4368.5887730596687</v>
      </c>
      <c r="P30" s="30">
        <v>4877.3911418982179</v>
      </c>
      <c r="Q30" s="30">
        <v>5792.1979729891664</v>
      </c>
      <c r="R30" s="30">
        <v>6077.5205996350651</v>
      </c>
      <c r="S30" s="30">
        <v>8595.9523225932844</v>
      </c>
      <c r="T30" s="30">
        <v>9852.6487829940179</v>
      </c>
      <c r="U30" s="30">
        <v>10824.199824759942</v>
      </c>
      <c r="V30" s="30">
        <v>16155.324417232752</v>
      </c>
      <c r="W30" s="30">
        <v>31970.299677809617</v>
      </c>
      <c r="X30" s="30">
        <v>35057.863011679401</v>
      </c>
      <c r="Y30" s="30">
        <v>53153.387320624002</v>
      </c>
      <c r="Z30" s="30">
        <v>61186.236150703982</v>
      </c>
      <c r="AA30" s="31">
        <v>67712.41874079933</v>
      </c>
      <c r="AB30" s="29">
        <v>4982.4412057658883</v>
      </c>
      <c r="AC30" s="30">
        <v>5554.9457089597436</v>
      </c>
      <c r="AD30" s="30">
        <v>6602.7273025496452</v>
      </c>
      <c r="AE30" s="30">
        <v>7056.911865086362</v>
      </c>
      <c r="AF30" s="30">
        <v>9833.928918649046</v>
      </c>
      <c r="AG30" s="30">
        <v>11272.173460863194</v>
      </c>
      <c r="AH30" s="30">
        <v>12384.089159108678</v>
      </c>
      <c r="AI30" s="30">
        <v>18485.89067642012</v>
      </c>
      <c r="AJ30" s="30">
        <v>37220.03389214506</v>
      </c>
      <c r="AK30" s="30">
        <v>41225.84308699605</v>
      </c>
      <c r="AL30" s="30">
        <v>64923.695320624</v>
      </c>
      <c r="AM30" s="30">
        <v>74912.091150703985</v>
      </c>
      <c r="AN30" s="31">
        <v>82902.286590266667</v>
      </c>
      <c r="AO30" s="29">
        <v>6022.4412057658883</v>
      </c>
      <c r="AP30" s="30">
        <v>6814.9457089597436</v>
      </c>
      <c r="AQ30" s="30">
        <v>8142.7273025496452</v>
      </c>
      <c r="AR30" s="30">
        <v>8956.911865086362</v>
      </c>
      <c r="AS30" s="30">
        <v>11933.928918649046</v>
      </c>
      <c r="AT30" s="30">
        <v>13572.173460863194</v>
      </c>
      <c r="AU30" s="30">
        <v>14884.089159108678</v>
      </c>
      <c r="AV30" s="30">
        <v>22235.89067642012</v>
      </c>
      <c r="AW30" s="30">
        <v>42034.713892145061</v>
      </c>
      <c r="AX30" s="30">
        <v>46596.063086996051</v>
      </c>
      <c r="AY30" s="30">
        <v>71497.585320623999</v>
      </c>
      <c r="AZ30" s="30">
        <v>82002.633350703982</v>
      </c>
      <c r="BA30" s="31">
        <v>90679.846590266665</v>
      </c>
      <c r="BB30" s="29">
        <v>7062.4412057658883</v>
      </c>
      <c r="BC30" s="30">
        <v>8074.9457089597436</v>
      </c>
      <c r="BD30" s="30">
        <v>9682.7273025496452</v>
      </c>
      <c r="BE30" s="30">
        <v>10856.911865086362</v>
      </c>
      <c r="BF30" s="30">
        <v>14033.928918649046</v>
      </c>
      <c r="BG30" s="30">
        <v>15872.173460863194</v>
      </c>
      <c r="BH30" s="30">
        <v>17384.089159108677</v>
      </c>
      <c r="BI30" s="30">
        <v>25985.89067642012</v>
      </c>
      <c r="BJ30" s="30">
        <v>46849.393892145061</v>
      </c>
      <c r="BK30" s="30">
        <v>51966.283086996053</v>
      </c>
      <c r="BL30" s="30">
        <v>78071.475320623998</v>
      </c>
      <c r="BM30" s="30">
        <v>89093.175550703978</v>
      </c>
      <c r="BN30" s="31">
        <v>98457.406590266663</v>
      </c>
      <c r="BO30" s="29">
        <v>4472.6679980678755</v>
      </c>
      <c r="BP30" s="30">
        <v>5031.7929914158567</v>
      </c>
      <c r="BQ30" s="30">
        <v>5979.7949937086532</v>
      </c>
      <c r="BR30" s="30">
        <v>6380.04823227005</v>
      </c>
      <c r="BS30" s="30">
        <v>9560.7815287799749</v>
      </c>
      <c r="BT30" s="30">
        <v>10924.787053277531</v>
      </c>
      <c r="BU30" s="30">
        <v>11991.853219231383</v>
      </c>
      <c r="BV30" s="30">
        <v>17785.396780515963</v>
      </c>
      <c r="BW30" s="30">
        <v>44219.874479937003</v>
      </c>
      <c r="BX30" s="30">
        <v>48080.579699710492</v>
      </c>
      <c r="BY30" s="30">
        <v>53545.29207000001</v>
      </c>
      <c r="BZ30" s="30">
        <v>65352.64147000001</v>
      </c>
      <c r="CA30" s="31">
        <v>70912.851837599999</v>
      </c>
      <c r="CB30" s="29">
        <v>5052.2709972080083</v>
      </c>
      <c r="CC30" s="30">
        <v>5667.0820667272046</v>
      </c>
      <c r="CD30" s="30">
        <v>6773.9518798095924</v>
      </c>
      <c r="CE30" s="30">
        <v>7868.6325980794491</v>
      </c>
      <c r="CF30" s="30">
        <v>11557.963122538717</v>
      </c>
      <c r="CG30" s="30">
        <v>13231.315693921231</v>
      </c>
      <c r="CH30" s="30">
        <v>14529.378005273929</v>
      </c>
      <c r="CI30" s="30">
        <v>21626.505605497656</v>
      </c>
      <c r="CJ30" s="30">
        <v>50052.912495865268</v>
      </c>
      <c r="CK30" s="30">
        <v>54933.890894506767</v>
      </c>
      <c r="CL30" s="30">
        <v>66623.412070000006</v>
      </c>
      <c r="CM30" s="30">
        <v>80603.591470000014</v>
      </c>
      <c r="CN30" s="31">
        <v>88429.697837600004</v>
      </c>
      <c r="CO30" s="29">
        <v>5597.7430392146298</v>
      </c>
      <c r="CP30" s="30">
        <v>6260.0515200508626</v>
      </c>
      <c r="CQ30" s="30">
        <v>7416.7603711250977</v>
      </c>
      <c r="CR30" s="30">
        <v>9090.032606708879</v>
      </c>
      <c r="CS30" s="30">
        <v>13294.005659604045</v>
      </c>
      <c r="CT30" s="30">
        <v>15252.349047281132</v>
      </c>
      <c r="CU30" s="30">
        <v>16756.372096690724</v>
      </c>
      <c r="CV30" s="30">
        <v>25048.209297369845</v>
      </c>
      <c r="CW30" s="30">
        <v>52969.431503829401</v>
      </c>
      <c r="CX30" s="30">
        <v>58360.546491904905</v>
      </c>
      <c r="CY30" s="30">
        <v>78393.720069999996</v>
      </c>
      <c r="CZ30" s="30">
        <v>94843.767228504541</v>
      </c>
      <c r="DA30" s="31">
        <v>102443.17463760001</v>
      </c>
      <c r="DB30" s="29">
        <v>6637.7430392146298</v>
      </c>
      <c r="DC30" s="30">
        <v>7520.0515200508626</v>
      </c>
      <c r="DD30" s="30">
        <v>8956.7603711250977</v>
      </c>
      <c r="DE30" s="30">
        <v>10990.032606708879</v>
      </c>
      <c r="DF30" s="30">
        <v>15394.005659604045</v>
      </c>
      <c r="DG30" s="30">
        <v>17552.349047281132</v>
      </c>
      <c r="DH30" s="30">
        <v>19256.372096690724</v>
      </c>
      <c r="DI30" s="30">
        <v>28798.209297369845</v>
      </c>
      <c r="DJ30" s="30">
        <v>57784.111503829401</v>
      </c>
      <c r="DK30" s="30">
        <v>63730.766491904906</v>
      </c>
      <c r="DL30" s="30">
        <v>84967.610069999995</v>
      </c>
      <c r="DM30" s="30">
        <v>101934.30942850454</v>
      </c>
      <c r="DN30" s="31">
        <v>110220.73463760001</v>
      </c>
      <c r="DO30" s="29">
        <v>7677.7430392146298</v>
      </c>
      <c r="DP30" s="30">
        <v>8780.0515200508635</v>
      </c>
      <c r="DQ30" s="30">
        <v>10496.760371125098</v>
      </c>
      <c r="DR30" s="30">
        <v>12890.032606708879</v>
      </c>
      <c r="DS30" s="30">
        <v>17494.005659604045</v>
      </c>
      <c r="DT30" s="30">
        <v>19852.349047281132</v>
      </c>
      <c r="DU30" s="30">
        <v>21756.372096690724</v>
      </c>
      <c r="DV30" s="30">
        <v>32548.209297369845</v>
      </c>
      <c r="DW30" s="30">
        <v>62598.791503829401</v>
      </c>
      <c r="DX30" s="30">
        <v>69100.9864919049</v>
      </c>
      <c r="DY30" s="30">
        <v>91541.500069999995</v>
      </c>
      <c r="DZ30" s="30">
        <v>109024.85162850453</v>
      </c>
      <c r="EA30" s="31">
        <v>117998.2946376</v>
      </c>
    </row>
    <row r="31" spans="1:131" x14ac:dyDescent="0.25">
      <c r="A31" s="17">
        <v>22</v>
      </c>
      <c r="B31" s="29">
        <v>3151.8426971858316</v>
      </c>
      <c r="C31" s="30">
        <v>3520.3176264903977</v>
      </c>
      <c r="D31" s="30">
        <v>4179.9622847419623</v>
      </c>
      <c r="E31" s="30">
        <v>4292.7267284747304</v>
      </c>
      <c r="F31" s="30">
        <v>5998.4100000000008</v>
      </c>
      <c r="G31" s="30">
        <v>6882.48</v>
      </c>
      <c r="H31" s="30">
        <v>7562.6100000000006</v>
      </c>
      <c r="I31" s="30">
        <v>11309.590561148703</v>
      </c>
      <c r="J31" s="30">
        <v>27254.976772743659</v>
      </c>
      <c r="K31" s="30">
        <v>29467.680595090009</v>
      </c>
      <c r="L31" s="30">
        <v>41704.431264312014</v>
      </c>
      <c r="M31" s="30">
        <v>49783.265683352016</v>
      </c>
      <c r="N31" s="31">
        <v>52986.202487615308</v>
      </c>
      <c r="O31" s="29">
        <v>4398.7486535096896</v>
      </c>
      <c r="P31" s="30">
        <v>4911.3853866845466</v>
      </c>
      <c r="Q31" s="30">
        <v>5832.0673539998497</v>
      </c>
      <c r="R31" s="30">
        <v>6127.2472597668993</v>
      </c>
      <c r="S31" s="30">
        <v>8653.8956656452847</v>
      </c>
      <c r="T31" s="30">
        <v>9919.7053224963493</v>
      </c>
      <c r="U31" s="30">
        <v>10898.268540542778</v>
      </c>
      <c r="V31" s="30">
        <v>16268.518027881169</v>
      </c>
      <c r="W31" s="30">
        <v>32504.710987079099</v>
      </c>
      <c r="X31" s="30">
        <v>35635.660670406658</v>
      </c>
      <c r="Y31" s="30">
        <v>53474.739264312011</v>
      </c>
      <c r="Z31" s="30">
        <v>63509.120683352012</v>
      </c>
      <c r="AA31" s="31">
        <v>68751.363887615313</v>
      </c>
      <c r="AB31" s="29">
        <v>5075.0606802569509</v>
      </c>
      <c r="AC31" s="30">
        <v>5654.9584032027724</v>
      </c>
      <c r="AD31" s="30">
        <v>6726.9577490470274</v>
      </c>
      <c r="AE31" s="30">
        <v>7102.5690453797197</v>
      </c>
      <c r="AF31" s="30">
        <v>9888.1780976958798</v>
      </c>
      <c r="AG31" s="30">
        <v>11334.943233229191</v>
      </c>
      <c r="AH31" s="30">
        <v>12453.420664062374</v>
      </c>
      <c r="AI31" s="30">
        <v>18591.809808201404</v>
      </c>
      <c r="AJ31" s="30">
        <v>37754.445201414535</v>
      </c>
      <c r="AK31" s="30">
        <v>41803.640745723307</v>
      </c>
      <c r="AL31" s="30">
        <v>65245.047264312008</v>
      </c>
      <c r="AM31" s="30">
        <v>77234.975683352008</v>
      </c>
      <c r="AN31" s="31">
        <v>83610.194266934559</v>
      </c>
      <c r="AO31" s="29">
        <v>6115.0606802569509</v>
      </c>
      <c r="AP31" s="30">
        <v>6914.9584032027724</v>
      </c>
      <c r="AQ31" s="30">
        <v>8266.9577490470274</v>
      </c>
      <c r="AR31" s="30">
        <v>9002.5690453797197</v>
      </c>
      <c r="AS31" s="30">
        <v>11988.17809769588</v>
      </c>
      <c r="AT31" s="30">
        <v>13634.943233229191</v>
      </c>
      <c r="AU31" s="30">
        <v>14953.420664062374</v>
      </c>
      <c r="AV31" s="30">
        <v>22341.809808201404</v>
      </c>
      <c r="AW31" s="30">
        <v>42569.125201414536</v>
      </c>
      <c r="AX31" s="30">
        <v>47173.860745723308</v>
      </c>
      <c r="AY31" s="30">
        <v>71818.937264312</v>
      </c>
      <c r="AZ31" s="30">
        <v>84325.517883352004</v>
      </c>
      <c r="BA31" s="31">
        <v>91387.754266934557</v>
      </c>
      <c r="BB31" s="29">
        <v>7155.0606802569509</v>
      </c>
      <c r="BC31" s="30">
        <v>8174.9584032027724</v>
      </c>
      <c r="BD31" s="30">
        <v>9806.9577490470274</v>
      </c>
      <c r="BE31" s="30">
        <v>10902.56904537972</v>
      </c>
      <c r="BF31" s="30">
        <v>14088.17809769588</v>
      </c>
      <c r="BG31" s="30">
        <v>15934.943233229191</v>
      </c>
      <c r="BH31" s="30">
        <v>17453.420664062374</v>
      </c>
      <c r="BI31" s="30">
        <v>26091.809808201404</v>
      </c>
      <c r="BJ31" s="30">
        <v>47383.805201414536</v>
      </c>
      <c r="BK31" s="30">
        <v>52544.08074572331</v>
      </c>
      <c r="BL31" s="30">
        <v>78392.827264312</v>
      </c>
      <c r="BM31" s="30">
        <v>91416.060083352</v>
      </c>
      <c r="BN31" s="31">
        <v>99165.314266934554</v>
      </c>
      <c r="BO31" s="29">
        <v>4528.3989013019573</v>
      </c>
      <c r="BP31" s="30">
        <v>5065.2441892062934</v>
      </c>
      <c r="BQ31" s="30">
        <v>6020.1908762651992</v>
      </c>
      <c r="BR31" s="30">
        <v>6449.857761628431</v>
      </c>
      <c r="BS31" s="30">
        <v>9636.7631608312277</v>
      </c>
      <c r="BT31" s="30">
        <v>11013.495685691754</v>
      </c>
      <c r="BU31" s="30">
        <v>12089.910960663157</v>
      </c>
      <c r="BV31" s="30">
        <v>17937.397524236381</v>
      </c>
      <c r="BW31" s="30">
        <v>44337.644216589062</v>
      </c>
      <c r="BX31" s="30">
        <v>48223.905678083116</v>
      </c>
      <c r="BY31" s="30">
        <v>53643.33</v>
      </c>
      <c r="BZ31" s="30">
        <v>66399.810000000012</v>
      </c>
      <c r="CA31" s="31">
        <v>72375.792900000015</v>
      </c>
      <c r="CB31" s="29">
        <v>5077.8586405321048</v>
      </c>
      <c r="CC31" s="30">
        <v>5692.0261890869569</v>
      </c>
      <c r="CD31" s="30">
        <v>6778.3660733133993</v>
      </c>
      <c r="CE31" s="30">
        <v>7909.8731233717417</v>
      </c>
      <c r="CF31" s="30">
        <v>11634.028314680596</v>
      </c>
      <c r="CG31" s="30">
        <v>13319.905731416498</v>
      </c>
      <c r="CH31" s="30">
        <v>14627.289192347331</v>
      </c>
      <c r="CI31" s="30">
        <v>21777.71494969157</v>
      </c>
      <c r="CJ31" s="30">
        <v>50170.682232517327</v>
      </c>
      <c r="CK31" s="30">
        <v>55077.216872879391</v>
      </c>
      <c r="CL31" s="30">
        <v>66721.45</v>
      </c>
      <c r="CM31" s="30">
        <v>81650.760000000009</v>
      </c>
      <c r="CN31" s="31">
        <v>89892.63890000002</v>
      </c>
      <c r="CO31" s="29">
        <v>5602.2980020879431</v>
      </c>
      <c r="CP31" s="30">
        <v>6287.5213130169877</v>
      </c>
      <c r="CQ31" s="30">
        <v>7500.821948837046</v>
      </c>
      <c r="CR31" s="30">
        <v>9173.8817125842052</v>
      </c>
      <c r="CS31" s="30">
        <v>13371.87277470443</v>
      </c>
      <c r="CT31" s="30">
        <v>15342.55848794425</v>
      </c>
      <c r="CU31" s="30">
        <v>16856.0343465933</v>
      </c>
      <c r="CV31" s="30">
        <v>25200.817565611113</v>
      </c>
      <c r="CW31" s="30">
        <v>53087.20124048146</v>
      </c>
      <c r="CX31" s="30">
        <v>58503.872470277529</v>
      </c>
      <c r="CY31" s="30">
        <v>78491.757999999987</v>
      </c>
      <c r="CZ31" s="30">
        <v>96054.742431947743</v>
      </c>
      <c r="DA31" s="31">
        <v>103906.11570000002</v>
      </c>
      <c r="DB31" s="29">
        <v>6642.2980020879431</v>
      </c>
      <c r="DC31" s="30">
        <v>7547.5213130169877</v>
      </c>
      <c r="DD31" s="30">
        <v>9040.8219488370451</v>
      </c>
      <c r="DE31" s="30">
        <v>11073.881712584205</v>
      </c>
      <c r="DF31" s="30">
        <v>15471.87277470443</v>
      </c>
      <c r="DG31" s="30">
        <v>17642.55848794425</v>
      </c>
      <c r="DH31" s="30">
        <v>19356.0343465933</v>
      </c>
      <c r="DI31" s="30">
        <v>28950.817565611113</v>
      </c>
      <c r="DJ31" s="30">
        <v>57901.88124048146</v>
      </c>
      <c r="DK31" s="30">
        <v>63874.09247027753</v>
      </c>
      <c r="DL31" s="30">
        <v>85065.647999999986</v>
      </c>
      <c r="DM31" s="30">
        <v>103145.28463194774</v>
      </c>
      <c r="DN31" s="31">
        <v>111683.67570000002</v>
      </c>
      <c r="DO31" s="29">
        <v>7682.2980020879431</v>
      </c>
      <c r="DP31" s="30">
        <v>8807.5213130169868</v>
      </c>
      <c r="DQ31" s="30">
        <v>10580.821948837045</v>
      </c>
      <c r="DR31" s="30">
        <v>12973.881712584205</v>
      </c>
      <c r="DS31" s="30">
        <v>17571.872774704432</v>
      </c>
      <c r="DT31" s="30">
        <v>19942.55848794425</v>
      </c>
      <c r="DU31" s="30">
        <v>21856.0343465933</v>
      </c>
      <c r="DV31" s="30">
        <v>32700.817565611113</v>
      </c>
      <c r="DW31" s="30">
        <v>62716.56124048146</v>
      </c>
      <c r="DX31" s="30">
        <v>69244.312470277524</v>
      </c>
      <c r="DY31" s="30">
        <v>91639.537999999986</v>
      </c>
      <c r="DZ31" s="30">
        <v>110235.82683194774</v>
      </c>
      <c r="EA31" s="31">
        <v>119461.23570000002</v>
      </c>
    </row>
    <row r="32" spans="1:131" x14ac:dyDescent="0.25">
      <c r="A32" s="17">
        <v>23</v>
      </c>
      <c r="B32" s="29">
        <v>3181.9795911231531</v>
      </c>
      <c r="C32" s="30">
        <v>3554.2894763998979</v>
      </c>
      <c r="D32" s="30">
        <v>4220.7843437345527</v>
      </c>
      <c r="E32" s="30">
        <v>4345.1170846371815</v>
      </c>
      <c r="F32" s="30">
        <v>6058.8</v>
      </c>
      <c r="G32" s="30">
        <v>6952.7699999999995</v>
      </c>
      <c r="H32" s="30">
        <v>7639.8300000000008</v>
      </c>
      <c r="I32" s="30">
        <v>11427.662707352945</v>
      </c>
      <c r="J32" s="30">
        <v>27800.076308198531</v>
      </c>
      <c r="K32" s="30">
        <v>30057.034206991808</v>
      </c>
      <c r="L32" s="30">
        <v>41998.394967999993</v>
      </c>
      <c r="M32" s="30">
        <v>49851.157743675998</v>
      </c>
      <c r="N32" s="31">
        <v>54045.926537367617</v>
      </c>
      <c r="O32" s="29">
        <v>4428.9022277766053</v>
      </c>
      <c r="P32" s="30">
        <v>4945.3735900779711</v>
      </c>
      <c r="Q32" s="30">
        <v>5872.9079705062568</v>
      </c>
      <c r="R32" s="30">
        <v>6179.097738435672</v>
      </c>
      <c r="S32" s="30">
        <v>8714.8557517056724</v>
      </c>
      <c r="T32" s="30">
        <v>9990.7966153401412</v>
      </c>
      <c r="U32" s="30">
        <v>10976.36555188581</v>
      </c>
      <c r="V32" s="30">
        <v>16388.273912626377</v>
      </c>
      <c r="W32" s="30">
        <v>33049.810522533968</v>
      </c>
      <c r="X32" s="30">
        <v>36225.014282308453</v>
      </c>
      <c r="Y32" s="30">
        <v>53768.702967999991</v>
      </c>
      <c r="Z32" s="30">
        <v>63577.012743675994</v>
      </c>
      <c r="AA32" s="31">
        <v>69811.087937367614</v>
      </c>
      <c r="AB32" s="29">
        <v>5167.6801547480136</v>
      </c>
      <c r="AC32" s="30">
        <v>5754.9710974458003</v>
      </c>
      <c r="AD32" s="30">
        <v>6851.1881955444087</v>
      </c>
      <c r="AE32" s="30">
        <v>7150.2010434206386</v>
      </c>
      <c r="AF32" s="30">
        <v>9945.2448679881545</v>
      </c>
      <c r="AG32" s="30">
        <v>11401.481092557846</v>
      </c>
      <c r="AH32" s="30">
        <v>12526.514763532228</v>
      </c>
      <c r="AI32" s="30">
        <v>18703.858828997829</v>
      </c>
      <c r="AJ32" s="30">
        <v>38299.5447368694</v>
      </c>
      <c r="AK32" s="30">
        <v>42392.994357625095</v>
      </c>
      <c r="AL32" s="30">
        <v>65539.010967999988</v>
      </c>
      <c r="AM32" s="30">
        <v>77302.86774367599</v>
      </c>
      <c r="AN32" s="31">
        <v>84882.83838723239</v>
      </c>
      <c r="AO32" s="29">
        <v>6207.6801547480136</v>
      </c>
      <c r="AP32" s="30">
        <v>7014.9710974458003</v>
      </c>
      <c r="AQ32" s="30">
        <v>8391.1881955444078</v>
      </c>
      <c r="AR32" s="30">
        <v>9050.2010434206386</v>
      </c>
      <c r="AS32" s="30">
        <v>12045.244867988155</v>
      </c>
      <c r="AT32" s="30">
        <v>13701.481092557846</v>
      </c>
      <c r="AU32" s="30">
        <v>15026.514763532228</v>
      </c>
      <c r="AV32" s="30">
        <v>22453.858828997829</v>
      </c>
      <c r="AW32" s="30">
        <v>43114.224736869401</v>
      </c>
      <c r="AX32" s="30">
        <v>47763.214357625096</v>
      </c>
      <c r="AY32" s="30">
        <v>72112.900967999987</v>
      </c>
      <c r="AZ32" s="30">
        <v>84393.409943675986</v>
      </c>
      <c r="BA32" s="31">
        <v>92660.398387232388</v>
      </c>
      <c r="BB32" s="29">
        <v>7247.6801547480136</v>
      </c>
      <c r="BC32" s="30">
        <v>8274.9710974457994</v>
      </c>
      <c r="BD32" s="30">
        <v>9931.1881955444078</v>
      </c>
      <c r="BE32" s="30">
        <v>10950.201043420639</v>
      </c>
      <c r="BF32" s="30">
        <v>14145.244867988155</v>
      </c>
      <c r="BG32" s="30">
        <v>16001.481092557846</v>
      </c>
      <c r="BH32" s="30">
        <v>17526.514763532228</v>
      </c>
      <c r="BI32" s="30">
        <v>26203.858828997829</v>
      </c>
      <c r="BJ32" s="30">
        <v>47928.904736869401</v>
      </c>
      <c r="BK32" s="30">
        <v>53133.434357625098</v>
      </c>
      <c r="BL32" s="30">
        <v>78686.790967999987</v>
      </c>
      <c r="BM32" s="30">
        <v>91483.952143675982</v>
      </c>
      <c r="BN32" s="31">
        <v>100437.95838723239</v>
      </c>
      <c r="BO32" s="29">
        <v>4570.3607710108481</v>
      </c>
      <c r="BP32" s="30">
        <v>5112.4604487777797</v>
      </c>
      <c r="BQ32" s="30">
        <v>6075.9374914231103</v>
      </c>
      <c r="BR32" s="30">
        <v>6521.9295089559882</v>
      </c>
      <c r="BS32" s="30">
        <v>9716.1300093777591</v>
      </c>
      <c r="BT32" s="30">
        <v>11106.995565449977</v>
      </c>
      <c r="BU32" s="30">
        <v>12192.601439471395</v>
      </c>
      <c r="BV32" s="30">
        <v>18097.194654983137</v>
      </c>
      <c r="BW32" s="30">
        <v>44440.688879179914</v>
      </c>
      <c r="BX32" s="30">
        <v>48351.087366900654</v>
      </c>
      <c r="BY32" s="30">
        <v>53715.645000000004</v>
      </c>
      <c r="BZ32" s="30">
        <v>67075.915000000008</v>
      </c>
      <c r="CA32" s="31">
        <v>72441.988200000007</v>
      </c>
      <c r="CB32" s="29">
        <v>5103.7175938250457</v>
      </c>
      <c r="CC32" s="30">
        <v>5721.1409023734996</v>
      </c>
      <c r="CD32" s="30">
        <v>6813.6342534122577</v>
      </c>
      <c r="CE32" s="30">
        <v>7980.950111503289</v>
      </c>
      <c r="CF32" s="30">
        <v>11713.445458409582</v>
      </c>
      <c r="CG32" s="30">
        <v>13413.219722601301</v>
      </c>
      <c r="CH32" s="30">
        <v>14729.778815181706</v>
      </c>
      <c r="CI32" s="30">
        <v>21936.612563470397</v>
      </c>
      <c r="CJ32" s="30">
        <v>50273.726895108179</v>
      </c>
      <c r="CK32" s="30">
        <v>55204.398561696929</v>
      </c>
      <c r="CL32" s="30">
        <v>66793.764999999999</v>
      </c>
      <c r="CM32" s="30">
        <v>82326.865000000005</v>
      </c>
      <c r="CN32" s="31">
        <v>89958.834200000012</v>
      </c>
      <c r="CO32" s="29">
        <v>5606.8705974047216</v>
      </c>
      <c r="CP32" s="30">
        <v>6299.1793788697096</v>
      </c>
      <c r="CQ32" s="30">
        <v>7516.3321096909958</v>
      </c>
      <c r="CR32" s="30">
        <v>9245.3373299791238</v>
      </c>
      <c r="CS32" s="30">
        <v>13453.076041729979</v>
      </c>
      <c r="CT32" s="30">
        <v>15437.426099310012</v>
      </c>
      <c r="CU32" s="30">
        <v>16960.235561070473</v>
      </c>
      <c r="CV32" s="30">
        <v>25361.011538708612</v>
      </c>
      <c r="CW32" s="30">
        <v>53190.245903072311</v>
      </c>
      <c r="CX32" s="30">
        <v>58631.054159095067</v>
      </c>
      <c r="CY32" s="30">
        <v>78825.635399999999</v>
      </c>
      <c r="CZ32" s="30">
        <v>96834.395122376241</v>
      </c>
      <c r="DA32" s="31">
        <v>103972.31100000002</v>
      </c>
      <c r="DB32" s="29">
        <v>6646.8705974047216</v>
      </c>
      <c r="DC32" s="30">
        <v>7559.1793788697096</v>
      </c>
      <c r="DD32" s="30">
        <v>9056.3321096909967</v>
      </c>
      <c r="DE32" s="30">
        <v>11145.337329979124</v>
      </c>
      <c r="DF32" s="30">
        <v>15553.076041729979</v>
      </c>
      <c r="DG32" s="30">
        <v>17737.426099310011</v>
      </c>
      <c r="DH32" s="30">
        <v>19460.235561070473</v>
      </c>
      <c r="DI32" s="30">
        <v>29111.011538708612</v>
      </c>
      <c r="DJ32" s="30">
        <v>58004.925903072311</v>
      </c>
      <c r="DK32" s="30">
        <v>64001.274159095068</v>
      </c>
      <c r="DL32" s="30">
        <v>85399.525399999999</v>
      </c>
      <c r="DM32" s="30">
        <v>103924.93732237624</v>
      </c>
      <c r="DN32" s="31">
        <v>111749.87100000001</v>
      </c>
      <c r="DO32" s="29">
        <v>7686.8705974047216</v>
      </c>
      <c r="DP32" s="30">
        <v>8819.1793788697105</v>
      </c>
      <c r="DQ32" s="30">
        <v>10596.332109690997</v>
      </c>
      <c r="DR32" s="30">
        <v>13045.337329979124</v>
      </c>
      <c r="DS32" s="30">
        <v>17653.076041729979</v>
      </c>
      <c r="DT32" s="30">
        <v>20037.426099310011</v>
      </c>
      <c r="DU32" s="30">
        <v>21960.235561070473</v>
      </c>
      <c r="DV32" s="30">
        <v>32861.011538708612</v>
      </c>
      <c r="DW32" s="30">
        <v>62819.605903072312</v>
      </c>
      <c r="DX32" s="30">
        <v>69371.494159095062</v>
      </c>
      <c r="DY32" s="30">
        <v>91973.415399999998</v>
      </c>
      <c r="DZ32" s="30">
        <v>111015.47952237623</v>
      </c>
      <c r="EA32" s="31">
        <v>119527.43100000001</v>
      </c>
    </row>
    <row r="33" spans="1:131" x14ac:dyDescent="0.25">
      <c r="A33" s="17">
        <v>24</v>
      </c>
      <c r="B33" s="29">
        <v>3213.0903370755746</v>
      </c>
      <c r="C33" s="30">
        <v>3589.2326822725072</v>
      </c>
      <c r="D33" s="30">
        <v>4261.5999551229952</v>
      </c>
      <c r="E33" s="30">
        <v>4396.5168910448156</v>
      </c>
      <c r="F33" s="30">
        <v>6116.2199999999993</v>
      </c>
      <c r="G33" s="30">
        <v>7017.12</v>
      </c>
      <c r="H33" s="30">
        <v>7710.119999999999</v>
      </c>
      <c r="I33" s="30">
        <v>11527.740116542571</v>
      </c>
      <c r="J33" s="30">
        <v>28356.077834362502</v>
      </c>
      <c r="K33" s="30">
        <v>30658.174891131646</v>
      </c>
      <c r="L33" s="30">
        <v>42245.434051999997</v>
      </c>
      <c r="M33" s="30">
        <v>49919.049803999987</v>
      </c>
      <c r="N33" s="31">
        <v>55126.84506811497</v>
      </c>
      <c r="O33" s="29">
        <v>4460.0283281063903</v>
      </c>
      <c r="P33" s="30">
        <v>4980.3319427270026</v>
      </c>
      <c r="Q33" s="30">
        <v>5913.741063484239</v>
      </c>
      <c r="R33" s="30">
        <v>6230.3728270415722</v>
      </c>
      <c r="S33" s="30">
        <v>8772.6704605275663</v>
      </c>
      <c r="T33" s="30">
        <v>10055.668184128172</v>
      </c>
      <c r="U33" s="30">
        <v>11047.213117951562</v>
      </c>
      <c r="V33" s="30">
        <v>16489.339256330979</v>
      </c>
      <c r="W33" s="30">
        <v>33605.812048697939</v>
      </c>
      <c r="X33" s="30">
        <v>36826.154966448295</v>
      </c>
      <c r="Y33" s="30">
        <v>54015.742051999994</v>
      </c>
      <c r="Z33" s="30">
        <v>63644.904803999983</v>
      </c>
      <c r="AA33" s="31">
        <v>70892.006468114967</v>
      </c>
      <c r="AB33" s="29">
        <v>5260.2996292390762</v>
      </c>
      <c r="AC33" s="30">
        <v>5854.9837916888291</v>
      </c>
      <c r="AD33" s="30">
        <v>6975.41864204179</v>
      </c>
      <c r="AE33" s="30">
        <v>7197.2508325724821</v>
      </c>
      <c r="AF33" s="30">
        <v>9999.3836973960442</v>
      </c>
      <c r="AG33" s="30">
        <v>11462.225420210949</v>
      </c>
      <c r="AH33" s="30">
        <v>12592.855446870524</v>
      </c>
      <c r="AI33" s="30">
        <v>18798.488722533388</v>
      </c>
      <c r="AJ33" s="30">
        <v>38855.546263033379</v>
      </c>
      <c r="AK33" s="30">
        <v>42994.135041764945</v>
      </c>
      <c r="AL33" s="30">
        <v>65786.050051999991</v>
      </c>
      <c r="AM33" s="30">
        <v>77370.759803999972</v>
      </c>
      <c r="AN33" s="31">
        <v>86180.793597846874</v>
      </c>
      <c r="AO33" s="29">
        <v>6300.2996292390762</v>
      </c>
      <c r="AP33" s="30">
        <v>7114.9837916888291</v>
      </c>
      <c r="AQ33" s="30">
        <v>8515.41864204179</v>
      </c>
      <c r="AR33" s="30">
        <v>9097.2508325724812</v>
      </c>
      <c r="AS33" s="30">
        <v>12099.383697396044</v>
      </c>
      <c r="AT33" s="30">
        <v>13762.225420210949</v>
      </c>
      <c r="AU33" s="30">
        <v>15092.855446870524</v>
      </c>
      <c r="AV33" s="30">
        <v>22548.488722533388</v>
      </c>
      <c r="AW33" s="30">
        <v>43670.226263033379</v>
      </c>
      <c r="AX33" s="30">
        <v>48364.355041764946</v>
      </c>
      <c r="AY33" s="30">
        <v>72359.940051999991</v>
      </c>
      <c r="AZ33" s="30">
        <v>84461.302003999968</v>
      </c>
      <c r="BA33" s="31">
        <v>93958.353597846872</v>
      </c>
      <c r="BB33" s="29">
        <v>7340.2996292390762</v>
      </c>
      <c r="BC33" s="30">
        <v>8374.9837916888282</v>
      </c>
      <c r="BD33" s="30">
        <v>10055.41864204179</v>
      </c>
      <c r="BE33" s="30">
        <v>10997.250832572481</v>
      </c>
      <c r="BF33" s="30">
        <v>14199.383697396044</v>
      </c>
      <c r="BG33" s="30">
        <v>16062.225420210949</v>
      </c>
      <c r="BH33" s="30">
        <v>17592.855446870526</v>
      </c>
      <c r="BI33" s="30">
        <v>26298.488722533388</v>
      </c>
      <c r="BJ33" s="30">
        <v>48484.906263033379</v>
      </c>
      <c r="BK33" s="30">
        <v>53734.575041764947</v>
      </c>
      <c r="BL33" s="30">
        <v>78933.83005199999</v>
      </c>
      <c r="BM33" s="30">
        <v>91551.844203999965</v>
      </c>
      <c r="BN33" s="31">
        <v>101735.91359784687</v>
      </c>
      <c r="BO33" s="29">
        <v>4613.1895584877957</v>
      </c>
      <c r="BP33" s="30">
        <v>5160.4753575986315</v>
      </c>
      <c r="BQ33" s="30">
        <v>6132.4420707182881</v>
      </c>
      <c r="BR33" s="30">
        <v>6592.3380934137858</v>
      </c>
      <c r="BS33" s="30">
        <v>9789.3471523028638</v>
      </c>
      <c r="BT33" s="30">
        <v>11189.465886573911</v>
      </c>
      <c r="BU33" s="30">
        <v>12282.543502487013</v>
      </c>
      <c r="BV33" s="30">
        <v>18226.076313654332</v>
      </c>
      <c r="BW33" s="30">
        <v>44530.197814468294</v>
      </c>
      <c r="BX33" s="30">
        <v>48463.488646214813</v>
      </c>
      <c r="BY33" s="30">
        <v>55338.960000000006</v>
      </c>
      <c r="BZ33" s="30">
        <v>67687.12</v>
      </c>
      <c r="CA33" s="31">
        <v>73102.089599999992</v>
      </c>
      <c r="CB33" s="29">
        <v>5130.1147307426536</v>
      </c>
      <c r="CC33" s="30">
        <v>5750.6599995277375</v>
      </c>
      <c r="CD33" s="30">
        <v>6847.5051042202958</v>
      </c>
      <c r="CE33" s="30">
        <v>8050.4591545121575</v>
      </c>
      <c r="CF33" s="30">
        <v>11786.996950078264</v>
      </c>
      <c r="CG33" s="30">
        <v>13495.939957946284</v>
      </c>
      <c r="CH33" s="30">
        <v>14820.014917351789</v>
      </c>
      <c r="CI33" s="30">
        <v>22065.609893657715</v>
      </c>
      <c r="CJ33" s="30">
        <v>50363.235830396559</v>
      </c>
      <c r="CK33" s="30">
        <v>55316.799841011089</v>
      </c>
      <c r="CL33" s="30">
        <v>68417.08</v>
      </c>
      <c r="CM33" s="30">
        <v>82938.069999999992</v>
      </c>
      <c r="CN33" s="31">
        <v>90618.935599999997</v>
      </c>
      <c r="CO33" s="29">
        <v>5649.5200176984881</v>
      </c>
      <c r="CP33" s="30">
        <v>6310.860828819259</v>
      </c>
      <c r="CQ33" s="30">
        <v>7528.3356514383158</v>
      </c>
      <c r="CR33" s="30">
        <v>9315.4673541923803</v>
      </c>
      <c r="CS33" s="30">
        <v>13528.940525865879</v>
      </c>
      <c r="CT33" s="30">
        <v>15522.481991676195</v>
      </c>
      <c r="CU33" s="30">
        <v>17053.066722946722</v>
      </c>
      <c r="CV33" s="30">
        <v>25493.092179604551</v>
      </c>
      <c r="CW33" s="30">
        <v>53279.754838360692</v>
      </c>
      <c r="CX33" s="30">
        <v>58743.455438409226</v>
      </c>
      <c r="CY33" s="30">
        <v>80187.387999999992</v>
      </c>
      <c r="CZ33" s="30">
        <v>97206.533793332885</v>
      </c>
      <c r="DA33" s="31">
        <v>104632.4124</v>
      </c>
      <c r="DB33" s="29">
        <v>6689.5200176984881</v>
      </c>
      <c r="DC33" s="30">
        <v>7570.860828819259</v>
      </c>
      <c r="DD33" s="30">
        <v>9068.3356514383158</v>
      </c>
      <c r="DE33" s="30">
        <v>11215.46735419238</v>
      </c>
      <c r="DF33" s="30">
        <v>15628.940525865879</v>
      </c>
      <c r="DG33" s="30">
        <v>17822.481991676195</v>
      </c>
      <c r="DH33" s="30">
        <v>19553.066722946722</v>
      </c>
      <c r="DI33" s="30">
        <v>29243.092179604551</v>
      </c>
      <c r="DJ33" s="30">
        <v>58094.434838360692</v>
      </c>
      <c r="DK33" s="30">
        <v>64113.675438409227</v>
      </c>
      <c r="DL33" s="30">
        <v>86761.277999999991</v>
      </c>
      <c r="DM33" s="30">
        <v>104297.07599333288</v>
      </c>
      <c r="DN33" s="31">
        <v>112409.9724</v>
      </c>
      <c r="DO33" s="29">
        <v>7729.5200176984881</v>
      </c>
      <c r="DP33" s="30">
        <v>8830.860828819259</v>
      </c>
      <c r="DQ33" s="30">
        <v>10608.335651438316</v>
      </c>
      <c r="DR33" s="30">
        <v>13115.46735419238</v>
      </c>
      <c r="DS33" s="30">
        <v>17728.940525865881</v>
      </c>
      <c r="DT33" s="30">
        <v>20122.481991676195</v>
      </c>
      <c r="DU33" s="30">
        <v>22053.066722946722</v>
      </c>
      <c r="DV33" s="30">
        <v>32993.092179604551</v>
      </c>
      <c r="DW33" s="30">
        <v>62909.114838360692</v>
      </c>
      <c r="DX33" s="30">
        <v>69483.895438409221</v>
      </c>
      <c r="DY33" s="30">
        <v>93335.167999999991</v>
      </c>
      <c r="DZ33" s="30">
        <v>111387.61819333288</v>
      </c>
      <c r="EA33" s="31">
        <v>120187.5324</v>
      </c>
    </row>
    <row r="34" spans="1:131" x14ac:dyDescent="0.25">
      <c r="A34" s="17">
        <v>25</v>
      </c>
      <c r="B34" s="29">
        <v>3244.1942650290957</v>
      </c>
      <c r="C34" s="30">
        <v>3624.1693269137286</v>
      </c>
      <c r="D34" s="30">
        <v>4303.3862928888821</v>
      </c>
      <c r="E34" s="30">
        <v>4449.8964989511724</v>
      </c>
      <c r="F34" s="30">
        <v>6178.59</v>
      </c>
      <c r="G34" s="30">
        <v>7090.380000000001</v>
      </c>
      <c r="H34" s="30">
        <v>7791.3000000000011</v>
      </c>
      <c r="I34" s="30">
        <v>11655.240495112965</v>
      </c>
      <c r="J34" s="30">
        <v>28923.199391049751</v>
      </c>
      <c r="K34" s="30">
        <v>31271.338388954278</v>
      </c>
      <c r="L34" s="30">
        <v>42480.373136000002</v>
      </c>
      <c r="M34" s="30">
        <v>50046.161872000004</v>
      </c>
      <c r="N34" s="31">
        <v>56229.381969477268</v>
      </c>
      <c r="O34" s="29">
        <v>4491.1464071084947</v>
      </c>
      <c r="P34" s="30">
        <v>5015.2826262977724</v>
      </c>
      <c r="Q34" s="30">
        <v>5955.5435625566479</v>
      </c>
      <c r="R34" s="30">
        <v>6283.8512049043447</v>
      </c>
      <c r="S34" s="30">
        <v>8835.5366096107045</v>
      </c>
      <c r="T34" s="30">
        <v>10129.679615841911</v>
      </c>
      <c r="U34" s="30">
        <v>11129.24037537679</v>
      </c>
      <c r="V34" s="30">
        <v>16618.623217112381</v>
      </c>
      <c r="W34" s="30">
        <v>34172.933605385188</v>
      </c>
      <c r="X34" s="30">
        <v>37439.318464270924</v>
      </c>
      <c r="Y34" s="30">
        <v>54250.681135999999</v>
      </c>
      <c r="Z34" s="30">
        <v>63772.016872</v>
      </c>
      <c r="AA34" s="31">
        <v>71994.543369477266</v>
      </c>
      <c r="AB34" s="29">
        <v>5352.9191037301389</v>
      </c>
      <c r="AC34" s="30">
        <v>5954.996485931857</v>
      </c>
      <c r="AD34" s="30">
        <v>7099.6490885391713</v>
      </c>
      <c r="AE34" s="30">
        <v>7246.3423773527193</v>
      </c>
      <c r="AF34" s="30">
        <v>10058.238623438896</v>
      </c>
      <c r="AG34" s="30">
        <v>11531.499901361049</v>
      </c>
      <c r="AH34" s="30">
        <v>12669.629226872801</v>
      </c>
      <c r="AI34" s="30">
        <v>18919.447779238501</v>
      </c>
      <c r="AJ34" s="30">
        <v>39422.66781972062</v>
      </c>
      <c r="AK34" s="30">
        <v>43607.298539587573</v>
      </c>
      <c r="AL34" s="30">
        <v>66020.989135999989</v>
      </c>
      <c r="AM34" s="30">
        <v>77497.871871999989</v>
      </c>
      <c r="AN34" s="31">
        <v>87490.159025856687</v>
      </c>
      <c r="AO34" s="29">
        <v>6392.9191037301389</v>
      </c>
      <c r="AP34" s="30">
        <v>7214.996485931857</v>
      </c>
      <c r="AQ34" s="30">
        <v>8639.6490885391722</v>
      </c>
      <c r="AR34" s="30">
        <v>9146.3423773527193</v>
      </c>
      <c r="AS34" s="30">
        <v>12158.238623438896</v>
      </c>
      <c r="AT34" s="30">
        <v>13831.499901361049</v>
      </c>
      <c r="AU34" s="30">
        <v>15169.629226872801</v>
      </c>
      <c r="AV34" s="30">
        <v>22669.447779238501</v>
      </c>
      <c r="AW34" s="30">
        <v>44237.34781972062</v>
      </c>
      <c r="AX34" s="30">
        <v>48977.518539587574</v>
      </c>
      <c r="AY34" s="30">
        <v>72594.879135999989</v>
      </c>
      <c r="AZ34" s="30">
        <v>84588.414071999985</v>
      </c>
      <c r="BA34" s="31">
        <v>95267.719025856684</v>
      </c>
      <c r="BB34" s="29">
        <v>7432.9191037301389</v>
      </c>
      <c r="BC34" s="30">
        <v>8474.996485931857</v>
      </c>
      <c r="BD34" s="30">
        <v>10179.649088539172</v>
      </c>
      <c r="BE34" s="30">
        <v>11046.342377352719</v>
      </c>
      <c r="BF34" s="30">
        <v>14258.238623438896</v>
      </c>
      <c r="BG34" s="30">
        <v>16131.499901361049</v>
      </c>
      <c r="BH34" s="30">
        <v>17669.629226872799</v>
      </c>
      <c r="BI34" s="30">
        <v>26419.447779238501</v>
      </c>
      <c r="BJ34" s="30">
        <v>49052.027819720621</v>
      </c>
      <c r="BK34" s="30">
        <v>54347.738539587575</v>
      </c>
      <c r="BL34" s="30">
        <v>79168.769135999988</v>
      </c>
      <c r="BM34" s="30">
        <v>91678.956271999981</v>
      </c>
      <c r="BN34" s="31">
        <v>103045.27902585668</v>
      </c>
      <c r="BO34" s="29">
        <v>4655.526771856581</v>
      </c>
      <c r="BP34" s="30">
        <v>5207.9376836734382</v>
      </c>
      <c r="BQ34" s="30">
        <v>6189.101292046098</v>
      </c>
      <c r="BR34" s="30">
        <v>6665.1866488157939</v>
      </c>
      <c r="BS34" s="30">
        <v>9869.1063081473894</v>
      </c>
      <c r="BT34" s="30">
        <v>11284.608308716084</v>
      </c>
      <c r="BU34" s="30">
        <v>12388.149704902318</v>
      </c>
      <c r="BV34" s="30">
        <v>18395.982927260931</v>
      </c>
      <c r="BW34" s="30">
        <v>44663.806189988376</v>
      </c>
      <c r="BX34" s="30">
        <v>48625.182818653673</v>
      </c>
      <c r="BY34" s="30">
        <v>55856.775000000009</v>
      </c>
      <c r="BZ34" s="30">
        <v>68248.824999999997</v>
      </c>
      <c r="CA34" s="31">
        <v>73708.731</v>
      </c>
      <c r="CB34" s="29">
        <v>5155.4619752225035</v>
      </c>
      <c r="CC34" s="30">
        <v>5778.9918483901847</v>
      </c>
      <c r="CD34" s="30">
        <v>6881.5274340886372</v>
      </c>
      <c r="CE34" s="30">
        <v>8122.448756464999</v>
      </c>
      <c r="CF34" s="30">
        <v>11866.983452449271</v>
      </c>
      <c r="CG34" s="30">
        <v>13591.050733624168</v>
      </c>
      <c r="CH34" s="30">
        <v>14925.553934828511</v>
      </c>
      <c r="CI34" s="30">
        <v>22234.625517693752</v>
      </c>
      <c r="CJ34" s="30">
        <v>50496.844205916641</v>
      </c>
      <c r="CK34" s="30">
        <v>55478.494013449948</v>
      </c>
      <c r="CL34" s="30">
        <v>68934.895000000004</v>
      </c>
      <c r="CM34" s="30">
        <v>83499.774999999994</v>
      </c>
      <c r="CN34" s="31">
        <v>91225.577000000005</v>
      </c>
      <c r="CO34" s="29">
        <v>5658.1015921853559</v>
      </c>
      <c r="CP34" s="30">
        <v>6320.7447729281812</v>
      </c>
      <c r="CQ34" s="30">
        <v>7540.499280097888</v>
      </c>
      <c r="CR34" s="30">
        <v>9388.1500265124432</v>
      </c>
      <c r="CS34" s="30">
        <v>13611.115653979719</v>
      </c>
      <c r="CT34" s="30">
        <v>15619.523418140907</v>
      </c>
      <c r="CU34" s="30">
        <v>17160.67067569663</v>
      </c>
      <c r="CV34" s="30">
        <v>25663.58976115485</v>
      </c>
      <c r="CW34" s="30">
        <v>53413.363213880773</v>
      </c>
      <c r="CX34" s="30">
        <v>58905.149610848086</v>
      </c>
      <c r="CY34" s="30">
        <v>80705.202999999994</v>
      </c>
      <c r="CZ34" s="30">
        <v>97756.96752463789</v>
      </c>
      <c r="DA34" s="31">
        <v>105239.05380000001</v>
      </c>
      <c r="DB34" s="29">
        <v>6698.1015921853559</v>
      </c>
      <c r="DC34" s="30">
        <v>7580.7447729281812</v>
      </c>
      <c r="DD34" s="30">
        <v>9080.4992800978871</v>
      </c>
      <c r="DE34" s="30">
        <v>11288.150026512443</v>
      </c>
      <c r="DF34" s="30">
        <v>15711.115653979719</v>
      </c>
      <c r="DG34" s="30">
        <v>17919.523418140907</v>
      </c>
      <c r="DH34" s="30">
        <v>19660.67067569663</v>
      </c>
      <c r="DI34" s="30">
        <v>29413.58976115485</v>
      </c>
      <c r="DJ34" s="30">
        <v>58228.043213880774</v>
      </c>
      <c r="DK34" s="30">
        <v>64275.369610848087</v>
      </c>
      <c r="DL34" s="30">
        <v>87279.092999999993</v>
      </c>
      <c r="DM34" s="30">
        <v>104847.50972463789</v>
      </c>
      <c r="DN34" s="31">
        <v>113016.61380000001</v>
      </c>
      <c r="DO34" s="29">
        <v>7738.1015921853559</v>
      </c>
      <c r="DP34" s="30">
        <v>8840.7447729281812</v>
      </c>
      <c r="DQ34" s="30">
        <v>10620.499280097887</v>
      </c>
      <c r="DR34" s="30">
        <v>13188.150026512443</v>
      </c>
      <c r="DS34" s="30">
        <v>17811.115653979719</v>
      </c>
      <c r="DT34" s="30">
        <v>20219.523418140907</v>
      </c>
      <c r="DU34" s="30">
        <v>22160.67067569663</v>
      </c>
      <c r="DV34" s="30">
        <v>33163.58976115485</v>
      </c>
      <c r="DW34" s="30">
        <v>63042.723213880774</v>
      </c>
      <c r="DX34" s="30">
        <v>69645.589610848081</v>
      </c>
      <c r="DY34" s="30">
        <v>93852.982999999993</v>
      </c>
      <c r="DZ34" s="30">
        <v>111938.05192463788</v>
      </c>
      <c r="EA34" s="31">
        <v>120794.1738</v>
      </c>
    </row>
    <row r="35" spans="1:131" x14ac:dyDescent="0.25">
      <c r="A35" s="17">
        <v>26</v>
      </c>
      <c r="B35" s="29">
        <v>3306.6428272651337</v>
      </c>
      <c r="C35" s="30">
        <v>3693.2961937018467</v>
      </c>
      <c r="D35" s="30">
        <v>4386.2308920412333</v>
      </c>
      <c r="E35" s="30">
        <v>4548.8212889080614</v>
      </c>
      <c r="F35" s="30">
        <v>6294.42</v>
      </c>
      <c r="G35" s="30">
        <v>7221.06</v>
      </c>
      <c r="H35" s="30">
        <v>7933.8599999999988</v>
      </c>
      <c r="I35" s="30">
        <v>11860.109937716259</v>
      </c>
      <c r="J35" s="30">
        <v>29501.663378870748</v>
      </c>
      <c r="K35" s="30">
        <v>31896.765156733363</v>
      </c>
      <c r="L35" s="30">
        <v>42705.412220000006</v>
      </c>
      <c r="M35" s="30">
        <v>50165.573939999995</v>
      </c>
      <c r="N35" s="31">
        <v>57353.969608866813</v>
      </c>
      <c r="O35" s="29">
        <v>4553.3375546634934</v>
      </c>
      <c r="P35" s="30">
        <v>5084.1687982818576</v>
      </c>
      <c r="Q35" s="30">
        <v>6038.1283238069464</v>
      </c>
      <c r="R35" s="30">
        <v>6391.7571647272516</v>
      </c>
      <c r="S35" s="30">
        <v>8951.2968269427311</v>
      </c>
      <c r="T35" s="30">
        <v>10260.537688007053</v>
      </c>
      <c r="U35" s="30">
        <v>11271.966302439083</v>
      </c>
      <c r="V35" s="30">
        <v>16824.364619909858</v>
      </c>
      <c r="W35" s="30">
        <v>34751.397593206188</v>
      </c>
      <c r="X35" s="30">
        <v>38064.745232050009</v>
      </c>
      <c r="Y35" s="30">
        <v>54475.720220000003</v>
      </c>
      <c r="Z35" s="30">
        <v>63891.428939999991</v>
      </c>
      <c r="AA35" s="31">
        <v>73119.131008866825</v>
      </c>
      <c r="AB35" s="29">
        <v>5445.5385782212015</v>
      </c>
      <c r="AC35" s="30">
        <v>6055.0091801748858</v>
      </c>
      <c r="AD35" s="30">
        <v>7223.8795350365535</v>
      </c>
      <c r="AE35" s="30">
        <v>7523.9389221430938</v>
      </c>
      <c r="AF35" s="30">
        <v>10399.833559221126</v>
      </c>
      <c r="AG35" s="30">
        <v>11921.576169308533</v>
      </c>
      <c r="AH35" s="30">
        <v>13097.214387040738</v>
      </c>
      <c r="AI35" s="30">
        <v>19551.503495622987</v>
      </c>
      <c r="AJ35" s="30">
        <v>40001.131807541627</v>
      </c>
      <c r="AK35" s="30">
        <v>44232.725307366651</v>
      </c>
      <c r="AL35" s="30">
        <v>66246.028220000007</v>
      </c>
      <c r="AM35" s="30">
        <v>77617.283939999994</v>
      </c>
      <c r="AN35" s="31">
        <v>88827.381811900297</v>
      </c>
      <c r="AO35" s="29">
        <v>6485.5385782212015</v>
      </c>
      <c r="AP35" s="30">
        <v>7315.0091801748858</v>
      </c>
      <c r="AQ35" s="30">
        <v>8763.8795350365544</v>
      </c>
      <c r="AR35" s="30">
        <v>9423.9389221430938</v>
      </c>
      <c r="AS35" s="30">
        <v>12499.833559221126</v>
      </c>
      <c r="AT35" s="30">
        <v>14221.576169308533</v>
      </c>
      <c r="AU35" s="30">
        <v>15597.214387040738</v>
      </c>
      <c r="AV35" s="30">
        <v>23301.503495622987</v>
      </c>
      <c r="AW35" s="30">
        <v>44815.811807541628</v>
      </c>
      <c r="AX35" s="30">
        <v>49602.945307366652</v>
      </c>
      <c r="AY35" s="30">
        <v>72819.918220000007</v>
      </c>
      <c r="AZ35" s="30">
        <v>84707.82613999999</v>
      </c>
      <c r="BA35" s="31">
        <v>96604.941811900295</v>
      </c>
      <c r="BB35" s="29">
        <v>7525.5385782212015</v>
      </c>
      <c r="BC35" s="30">
        <v>8575.0091801748858</v>
      </c>
      <c r="BD35" s="30">
        <v>10303.879535036554</v>
      </c>
      <c r="BE35" s="30">
        <v>11323.938922143094</v>
      </c>
      <c r="BF35" s="30">
        <v>14599.833559221126</v>
      </c>
      <c r="BG35" s="30">
        <v>16521.576169308533</v>
      </c>
      <c r="BH35" s="30">
        <v>18097.214387040738</v>
      </c>
      <c r="BI35" s="30">
        <v>27051.503495622987</v>
      </c>
      <c r="BJ35" s="30">
        <v>49630.491807541628</v>
      </c>
      <c r="BK35" s="30">
        <v>54973.165307366653</v>
      </c>
      <c r="BL35" s="30">
        <v>79393.808220000006</v>
      </c>
      <c r="BM35" s="30">
        <v>91798.368339999986</v>
      </c>
      <c r="BN35" s="31">
        <v>104382.50181190029</v>
      </c>
      <c r="BO35" s="29">
        <v>4742.3883463216334</v>
      </c>
      <c r="BP35" s="30">
        <v>5304.015436932621</v>
      </c>
      <c r="BQ35" s="30">
        <v>6302.3765506965683</v>
      </c>
      <c r="BR35" s="30">
        <v>6799.665091621936</v>
      </c>
      <c r="BS35" s="30">
        <v>10032.704827162062</v>
      </c>
      <c r="BT35" s="30">
        <v>11469.417557073415</v>
      </c>
      <c r="BU35" s="30">
        <v>12589.468557243128</v>
      </c>
      <c r="BV35" s="30">
        <v>18685.308569591482</v>
      </c>
      <c r="BW35" s="30">
        <v>45064.908435153033</v>
      </c>
      <c r="BX35" s="30">
        <v>49084.562076923568</v>
      </c>
      <c r="BY35" s="30">
        <v>56333.89</v>
      </c>
      <c r="BZ35" s="30">
        <v>68768.73000000001</v>
      </c>
      <c r="CA35" s="31">
        <v>75333.290299999993</v>
      </c>
      <c r="CB35" s="29">
        <v>5305.0731528382503</v>
      </c>
      <c r="CC35" s="30">
        <v>5944.9739457595397</v>
      </c>
      <c r="CD35" s="30">
        <v>7079.3735925873079</v>
      </c>
      <c r="CE35" s="30">
        <v>8270.6741308713608</v>
      </c>
      <c r="CF35" s="30">
        <v>12030.005099506527</v>
      </c>
      <c r="CG35" s="30">
        <v>13775.016690148248</v>
      </c>
      <c r="CH35" s="30">
        <v>15126.002689458794</v>
      </c>
      <c r="CI35" s="30">
        <v>22522.26962543741</v>
      </c>
      <c r="CJ35" s="30">
        <v>50897.946451081298</v>
      </c>
      <c r="CK35" s="30">
        <v>55937.873271719844</v>
      </c>
      <c r="CL35" s="30">
        <v>69412.009999999995</v>
      </c>
      <c r="CM35" s="30">
        <v>84019.680000000008</v>
      </c>
      <c r="CN35" s="31">
        <v>92850.136299999998</v>
      </c>
      <c r="CO35" s="29">
        <v>5837.6118688059078</v>
      </c>
      <c r="CP35" s="30">
        <v>6555.2586072208824</v>
      </c>
      <c r="CQ35" s="30">
        <v>7821.2595542621275</v>
      </c>
      <c r="CR35" s="30">
        <v>9547.0967839304103</v>
      </c>
      <c r="CS35" s="30">
        <v>13773.864256938632</v>
      </c>
      <c r="CT35" s="30">
        <v>15802.94336876817</v>
      </c>
      <c r="CU35" s="30">
        <v>17360.628352703254</v>
      </c>
      <c r="CV35" s="30">
        <v>25950.092199469469</v>
      </c>
      <c r="CW35" s="30">
        <v>53814.46545904543</v>
      </c>
      <c r="CX35" s="30">
        <v>59364.528869117981</v>
      </c>
      <c r="CY35" s="30">
        <v>81182.317999999985</v>
      </c>
      <c r="CZ35" s="30">
        <v>98267.034480318893</v>
      </c>
      <c r="DA35" s="31">
        <v>106863.6131</v>
      </c>
      <c r="DB35" s="29">
        <v>6877.6118688059078</v>
      </c>
      <c r="DC35" s="30">
        <v>7815.2586072208824</v>
      </c>
      <c r="DD35" s="30">
        <v>9361.2595542621275</v>
      </c>
      <c r="DE35" s="30">
        <v>11447.09678393041</v>
      </c>
      <c r="DF35" s="30">
        <v>15873.864256938632</v>
      </c>
      <c r="DG35" s="30">
        <v>18102.94336876817</v>
      </c>
      <c r="DH35" s="30">
        <v>19860.628352703254</v>
      </c>
      <c r="DI35" s="30">
        <v>29700.092199469469</v>
      </c>
      <c r="DJ35" s="30">
        <v>58629.14545904543</v>
      </c>
      <c r="DK35" s="30">
        <v>64734.748869117982</v>
      </c>
      <c r="DL35" s="30">
        <v>87756.207999999984</v>
      </c>
      <c r="DM35" s="30">
        <v>105357.57668031889</v>
      </c>
      <c r="DN35" s="31">
        <v>114641.1731</v>
      </c>
      <c r="DO35" s="29">
        <v>7917.6118688059078</v>
      </c>
      <c r="DP35" s="30">
        <v>9075.2586072208833</v>
      </c>
      <c r="DQ35" s="30">
        <v>10901.259554262127</v>
      </c>
      <c r="DR35" s="30">
        <v>13347.09678393041</v>
      </c>
      <c r="DS35" s="30">
        <v>17973.864256938632</v>
      </c>
      <c r="DT35" s="30">
        <v>20402.94336876817</v>
      </c>
      <c r="DU35" s="30">
        <v>22360.628352703254</v>
      </c>
      <c r="DV35" s="30">
        <v>33450.092199469465</v>
      </c>
      <c r="DW35" s="30">
        <v>63443.825459045431</v>
      </c>
      <c r="DX35" s="30">
        <v>70104.968869117976</v>
      </c>
      <c r="DY35" s="30">
        <v>94330.097999999984</v>
      </c>
      <c r="DZ35" s="30">
        <v>112448.11888031889</v>
      </c>
      <c r="EA35" s="31">
        <v>122418.7331</v>
      </c>
    </row>
    <row r="36" spans="1:131" x14ac:dyDescent="0.25">
      <c r="A36" s="17">
        <v>27</v>
      </c>
      <c r="B36" s="29">
        <v>3370.0586098951676</v>
      </c>
      <c r="C36" s="30">
        <v>3764.3652066407212</v>
      </c>
      <c r="D36" s="30">
        <v>4470.0401841477506</v>
      </c>
      <c r="E36" s="30">
        <v>4650.7156739062202</v>
      </c>
      <c r="F36" s="30">
        <v>6418.1699999999992</v>
      </c>
      <c r="G36" s="30">
        <v>7364.6099999999988</v>
      </c>
      <c r="H36" s="30">
        <v>8092.2600000000011</v>
      </c>
      <c r="I36" s="30">
        <v>12102.690688570114</v>
      </c>
      <c r="J36" s="30">
        <v>30091.696646448163</v>
      </c>
      <c r="K36" s="30">
        <v>32534.700459868032</v>
      </c>
      <c r="L36" s="30">
        <v>42984.351304000011</v>
      </c>
      <c r="M36" s="30">
        <v>50312.486008000007</v>
      </c>
      <c r="N36" s="31">
        <v>58501.04900104415</v>
      </c>
      <c r="O36" s="29">
        <v>4616.5348671511802</v>
      </c>
      <c r="P36" s="30">
        <v>5155.033456733684</v>
      </c>
      <c r="Q36" s="30">
        <v>6121.7171358920086</v>
      </c>
      <c r="R36" s="30">
        <v>6501.5080814797275</v>
      </c>
      <c r="S36" s="30">
        <v>9075.4348772229059</v>
      </c>
      <c r="T36" s="30">
        <v>10404.882952838887</v>
      </c>
      <c r="U36" s="30">
        <v>11431.266201283886</v>
      </c>
      <c r="V36" s="30">
        <v>17069.261203669837</v>
      </c>
      <c r="W36" s="30">
        <v>35341.430860783599</v>
      </c>
      <c r="X36" s="30">
        <v>38702.680535184678</v>
      </c>
      <c r="Y36" s="30">
        <v>54754.659304000015</v>
      </c>
      <c r="Z36" s="30">
        <v>64038.341008000003</v>
      </c>
      <c r="AA36" s="31">
        <v>74266.210401044154</v>
      </c>
      <c r="AB36" s="29">
        <v>5538.1580527122642</v>
      </c>
      <c r="AC36" s="30">
        <v>6155.0218744179138</v>
      </c>
      <c r="AD36" s="30">
        <v>7348.1099815339348</v>
      </c>
      <c r="AE36" s="30">
        <v>7634.646949556356</v>
      </c>
      <c r="AF36" s="30">
        <v>10517.150632565252</v>
      </c>
      <c r="AG36" s="30">
        <v>12058.189372789126</v>
      </c>
      <c r="AH36" s="30">
        <v>13247.995123842667</v>
      </c>
      <c r="AI36" s="30">
        <v>19783.853547848517</v>
      </c>
      <c r="AJ36" s="30">
        <v>40591.165075119032</v>
      </c>
      <c r="AK36" s="30">
        <v>44870.66061050132</v>
      </c>
      <c r="AL36" s="30">
        <v>66524.96730400002</v>
      </c>
      <c r="AM36" s="30">
        <v>77764.196007999999</v>
      </c>
      <c r="AN36" s="31">
        <v>90184.287279970158</v>
      </c>
      <c r="AO36" s="29">
        <v>6578.1580527122642</v>
      </c>
      <c r="AP36" s="30">
        <v>7415.0218744179138</v>
      </c>
      <c r="AQ36" s="30">
        <v>8888.1099815339348</v>
      </c>
      <c r="AR36" s="30">
        <v>9534.646949556356</v>
      </c>
      <c r="AS36" s="30">
        <v>12617.150632565252</v>
      </c>
      <c r="AT36" s="30">
        <v>14358.189372789126</v>
      </c>
      <c r="AU36" s="30">
        <v>15747.995123842667</v>
      </c>
      <c r="AV36" s="30">
        <v>23533.853547848517</v>
      </c>
      <c r="AW36" s="30">
        <v>45405.845075119032</v>
      </c>
      <c r="AX36" s="30">
        <v>50240.880610501321</v>
      </c>
      <c r="AY36" s="30">
        <v>73098.857304000019</v>
      </c>
      <c r="AZ36" s="30">
        <v>84854.738207999995</v>
      </c>
      <c r="BA36" s="31">
        <v>97961.847279970156</v>
      </c>
      <c r="BB36" s="29">
        <v>7618.1580527122642</v>
      </c>
      <c r="BC36" s="30">
        <v>8675.0218744179147</v>
      </c>
      <c r="BD36" s="30">
        <v>10428.109981533935</v>
      </c>
      <c r="BE36" s="30">
        <v>11434.646949556356</v>
      </c>
      <c r="BF36" s="30">
        <v>14717.150632565252</v>
      </c>
      <c r="BG36" s="30">
        <v>16658.189372789126</v>
      </c>
      <c r="BH36" s="30">
        <v>18247.995123842666</v>
      </c>
      <c r="BI36" s="30">
        <v>27283.853547848517</v>
      </c>
      <c r="BJ36" s="30">
        <v>50220.525075119032</v>
      </c>
      <c r="BK36" s="30">
        <v>55611.100610501322</v>
      </c>
      <c r="BL36" s="30">
        <v>79672.747304000019</v>
      </c>
      <c r="BM36" s="30">
        <v>91945.280407999991</v>
      </c>
      <c r="BN36" s="31">
        <v>105739.40727997015</v>
      </c>
      <c r="BO36" s="29">
        <v>4830.2003712277128</v>
      </c>
      <c r="BP36" s="30">
        <v>5402.3861433873481</v>
      </c>
      <c r="BQ36" s="30">
        <v>6419.9962676022478</v>
      </c>
      <c r="BR36" s="30">
        <v>6938.2121406687884</v>
      </c>
      <c r="BS36" s="30">
        <v>10207.188409754539</v>
      </c>
      <c r="BT36" s="30">
        <v>11672.747555464248</v>
      </c>
      <c r="BU36" s="30">
        <v>12813.821710576798</v>
      </c>
      <c r="BV36" s="30">
        <v>19031.182728853983</v>
      </c>
      <c r="BW36" s="30">
        <v>45500.50110295444</v>
      </c>
      <c r="BX36" s="30">
        <v>49582.893383936564</v>
      </c>
      <c r="BY36" s="30">
        <v>56889.105000000003</v>
      </c>
      <c r="BZ36" s="30">
        <v>69319.435000000012</v>
      </c>
      <c r="CA36" s="31">
        <v>75748.269449999993</v>
      </c>
      <c r="CB36" s="29">
        <v>5448.8618469598732</v>
      </c>
      <c r="CC36" s="30">
        <v>6105.8165091982146</v>
      </c>
      <c r="CD36" s="30">
        <v>7269.0093118264804</v>
      </c>
      <c r="CE36" s="30">
        <v>8421.1701497647682</v>
      </c>
      <c r="CF36" s="30">
        <v>12203.546045540596</v>
      </c>
      <c r="CG36" s="30">
        <v>13976.92211382948</v>
      </c>
      <c r="CH36" s="30">
        <v>15348.768460286634</v>
      </c>
      <c r="CI36" s="30">
        <v>22864.866797424824</v>
      </c>
      <c r="CJ36" s="30">
        <v>51333.539118882705</v>
      </c>
      <c r="CK36" s="30">
        <v>56436.204578732839</v>
      </c>
      <c r="CL36" s="30">
        <v>69967.225000000006</v>
      </c>
      <c r="CM36" s="30">
        <v>84570.385000000009</v>
      </c>
      <c r="CN36" s="31">
        <v>93265.115449999998</v>
      </c>
      <c r="CO36" s="29">
        <v>6036.3151440281163</v>
      </c>
      <c r="CP36" s="30">
        <v>6777.3791416433305</v>
      </c>
      <c r="CQ36" s="30">
        <v>8081.5249710662192</v>
      </c>
      <c r="CR36" s="30">
        <v>9706.7680317842587</v>
      </c>
      <c r="CS36" s="30">
        <v>13946.768338657261</v>
      </c>
      <c r="CT36" s="30">
        <v>16003.601981684074</v>
      </c>
      <c r="CU36" s="30">
        <v>17582.004323624802</v>
      </c>
      <c r="CV36" s="30">
        <v>26289.254145297367</v>
      </c>
      <c r="CW36" s="30">
        <v>54250.058126846838</v>
      </c>
      <c r="CX36" s="30">
        <v>59862.860176130976</v>
      </c>
      <c r="CY36" s="30">
        <v>81737.53300000001</v>
      </c>
      <c r="CZ36" s="30">
        <v>98797.324529595193</v>
      </c>
      <c r="DA36" s="31">
        <v>107278.59225</v>
      </c>
      <c r="DB36" s="29">
        <v>7076.3151440281163</v>
      </c>
      <c r="DC36" s="30">
        <v>8037.3791416433305</v>
      </c>
      <c r="DD36" s="30">
        <v>9621.5249710662192</v>
      </c>
      <c r="DE36" s="30">
        <v>11606.768031784259</v>
      </c>
      <c r="DF36" s="30">
        <v>16046.768338657261</v>
      </c>
      <c r="DG36" s="30">
        <v>18303.601981684074</v>
      </c>
      <c r="DH36" s="30">
        <v>20082.004323624802</v>
      </c>
      <c r="DI36" s="30">
        <v>30039.254145297367</v>
      </c>
      <c r="DJ36" s="30">
        <v>59064.738126846838</v>
      </c>
      <c r="DK36" s="30">
        <v>65233.080176130978</v>
      </c>
      <c r="DL36" s="30">
        <v>88311.42300000001</v>
      </c>
      <c r="DM36" s="30">
        <v>105887.86672959519</v>
      </c>
      <c r="DN36" s="31">
        <v>115056.15225</v>
      </c>
      <c r="DO36" s="29">
        <v>8116.3151440281163</v>
      </c>
      <c r="DP36" s="30">
        <v>9297.3791416433305</v>
      </c>
      <c r="DQ36" s="30">
        <v>11161.524971066219</v>
      </c>
      <c r="DR36" s="30">
        <v>13506.768031784259</v>
      </c>
      <c r="DS36" s="30">
        <v>18146.768338657261</v>
      </c>
      <c r="DT36" s="30">
        <v>20603.601981684074</v>
      </c>
      <c r="DU36" s="30">
        <v>22582.004323624802</v>
      </c>
      <c r="DV36" s="30">
        <v>33789.254145297367</v>
      </c>
      <c r="DW36" s="30">
        <v>63879.418126846838</v>
      </c>
      <c r="DX36" s="30">
        <v>70603.300176130972</v>
      </c>
      <c r="DY36" s="30">
        <v>94885.313000000009</v>
      </c>
      <c r="DZ36" s="30">
        <v>112978.40892959519</v>
      </c>
      <c r="EA36" s="31">
        <v>122833.71225</v>
      </c>
    </row>
    <row r="37" spans="1:131" x14ac:dyDescent="0.25">
      <c r="A37" s="17">
        <v>28</v>
      </c>
      <c r="B37" s="29">
        <v>3434.4412596060115</v>
      </c>
      <c r="C37" s="30">
        <v>3836.398921649421</v>
      </c>
      <c r="D37" s="30">
        <v>4555.7914930355755</v>
      </c>
      <c r="E37" s="30">
        <v>4753.5993776998521</v>
      </c>
      <c r="F37" s="30">
        <v>6540.93</v>
      </c>
      <c r="G37" s="30">
        <v>7506.18</v>
      </c>
      <c r="H37" s="30">
        <v>8247.69</v>
      </c>
      <c r="I37" s="30">
        <v>12336.706704101713</v>
      </c>
      <c r="J37" s="30">
        <v>30693.530579377126</v>
      </c>
      <c r="K37" s="30">
        <v>33185.394469065395</v>
      </c>
      <c r="L37" s="30">
        <v>43280.890388</v>
      </c>
      <c r="M37" s="30">
        <v>50478.098076000017</v>
      </c>
      <c r="N37" s="31">
        <v>59671.069981065033</v>
      </c>
      <c r="O37" s="29">
        <v>4680.732532021505</v>
      </c>
      <c r="P37" s="30">
        <v>5226.8942116323924</v>
      </c>
      <c r="Q37" s="30">
        <v>6207.281686518988</v>
      </c>
      <c r="R37" s="30">
        <v>6611.4630179267342</v>
      </c>
      <c r="S37" s="30">
        <v>9198.6889409044361</v>
      </c>
      <c r="T37" s="30">
        <v>10547.318306748697</v>
      </c>
      <c r="U37" s="30">
        <v>11587.646953248137</v>
      </c>
      <c r="V37" s="30">
        <v>17305.479592325915</v>
      </c>
      <c r="W37" s="30">
        <v>35943.264793712566</v>
      </c>
      <c r="X37" s="30">
        <v>39353.374544382044</v>
      </c>
      <c r="Y37" s="30">
        <v>55051.198387999997</v>
      </c>
      <c r="Z37" s="30">
        <v>64203.953076000013</v>
      </c>
      <c r="AA37" s="31">
        <v>75436.231381065038</v>
      </c>
      <c r="AB37" s="29">
        <v>5630.7775272033268</v>
      </c>
      <c r="AC37" s="30">
        <v>6255.0345686609417</v>
      </c>
      <c r="AD37" s="30">
        <v>7472.3404280313162</v>
      </c>
      <c r="AE37" s="30">
        <v>7744.5867092954513</v>
      </c>
      <c r="AF37" s="30">
        <v>10633.827200924241</v>
      </c>
      <c r="AG37" s="30">
        <v>12193.181893506768</v>
      </c>
      <c r="AH37" s="30">
        <v>13396.211419742825</v>
      </c>
      <c r="AI37" s="30">
        <v>20008.169316502066</v>
      </c>
      <c r="AJ37" s="30">
        <v>41192.999008048006</v>
      </c>
      <c r="AK37" s="30">
        <v>45521.354619698694</v>
      </c>
      <c r="AL37" s="30">
        <v>66821.506387999994</v>
      </c>
      <c r="AM37" s="30">
        <v>77929.808076000016</v>
      </c>
      <c r="AN37" s="31">
        <v>91563.381253866246</v>
      </c>
      <c r="AO37" s="29">
        <v>6670.7775272033268</v>
      </c>
      <c r="AP37" s="30">
        <v>7515.0345686609417</v>
      </c>
      <c r="AQ37" s="30">
        <v>9012.3404280313152</v>
      </c>
      <c r="AR37" s="30">
        <v>9644.5867092954504</v>
      </c>
      <c r="AS37" s="30">
        <v>12733.827200924241</v>
      </c>
      <c r="AT37" s="30">
        <v>14493.181893506768</v>
      </c>
      <c r="AU37" s="30">
        <v>15896.211419742825</v>
      </c>
      <c r="AV37" s="30">
        <v>23758.169316502066</v>
      </c>
      <c r="AW37" s="30">
        <v>46007.679008048006</v>
      </c>
      <c r="AX37" s="30">
        <v>50891.574619698695</v>
      </c>
      <c r="AY37" s="30">
        <v>73395.396387999994</v>
      </c>
      <c r="AZ37" s="30">
        <v>85020.350276000012</v>
      </c>
      <c r="BA37" s="31">
        <v>99340.941253866244</v>
      </c>
      <c r="BB37" s="29">
        <v>7710.7775272033268</v>
      </c>
      <c r="BC37" s="30">
        <v>8775.0345686609417</v>
      </c>
      <c r="BD37" s="30">
        <v>10552.340428031315</v>
      </c>
      <c r="BE37" s="30">
        <v>11544.58670929545</v>
      </c>
      <c r="BF37" s="30">
        <v>14833.827200924241</v>
      </c>
      <c r="BG37" s="30">
        <v>16793.181893506768</v>
      </c>
      <c r="BH37" s="30">
        <v>18396.211419742824</v>
      </c>
      <c r="BI37" s="30">
        <v>27508.169316502066</v>
      </c>
      <c r="BJ37" s="30">
        <v>50822.359008048006</v>
      </c>
      <c r="BK37" s="30">
        <v>56261.794619698696</v>
      </c>
      <c r="BL37" s="30">
        <v>79969.286387999993</v>
      </c>
      <c r="BM37" s="30">
        <v>92110.892476000008</v>
      </c>
      <c r="BN37" s="31">
        <v>107118.50125386624</v>
      </c>
      <c r="BO37" s="29">
        <v>4947.5591933300702</v>
      </c>
      <c r="BP37" s="30">
        <v>5466.0792571575912</v>
      </c>
      <c r="BQ37" s="30">
        <v>6495.0248656627391</v>
      </c>
      <c r="BR37" s="30">
        <v>7078.2112302594742</v>
      </c>
      <c r="BS37" s="30">
        <v>10378.364582085716</v>
      </c>
      <c r="BT37" s="30">
        <v>11871.013363230377</v>
      </c>
      <c r="BU37" s="30">
        <v>13031.364576517031</v>
      </c>
      <c r="BV37" s="30">
        <v>19360.608337750364</v>
      </c>
      <c r="BW37" s="30">
        <v>45936.118707504647</v>
      </c>
      <c r="BX37" s="30">
        <v>50081.909297394188</v>
      </c>
      <c r="BY37" s="30">
        <v>57448.72</v>
      </c>
      <c r="BZ37" s="30">
        <v>69874.540000000008</v>
      </c>
      <c r="CA37" s="31">
        <v>76163.248600000006</v>
      </c>
      <c r="CB37" s="29">
        <v>5587.0604585009114</v>
      </c>
      <c r="CC37" s="30">
        <v>6260.2141907133964</v>
      </c>
      <c r="CD37" s="30">
        <v>7452.3261072767382</v>
      </c>
      <c r="CE37" s="30">
        <v>8571.5221480837845</v>
      </c>
      <c r="CF37" s="30">
        <v>12373.880117926721</v>
      </c>
      <c r="CG37" s="30">
        <v>14173.92135608778</v>
      </c>
      <c r="CH37" s="30">
        <v>15564.932389292702</v>
      </c>
      <c r="CI37" s="30">
        <v>23191.495239764357</v>
      </c>
      <c r="CJ37" s="30">
        <v>51769.156723432912</v>
      </c>
      <c r="CK37" s="30">
        <v>56935.220492190463</v>
      </c>
      <c r="CL37" s="30">
        <v>70526.84</v>
      </c>
      <c r="CM37" s="30">
        <v>85125.49</v>
      </c>
      <c r="CN37" s="31">
        <v>93680.094600000011</v>
      </c>
      <c r="CO37" s="29">
        <v>6194.8337145632113</v>
      </c>
      <c r="CP37" s="30">
        <v>7020.9626501082157</v>
      </c>
      <c r="CQ37" s="30">
        <v>8371.2918770347333</v>
      </c>
      <c r="CR37" s="30">
        <v>9865.1013749913272</v>
      </c>
      <c r="CS37" s="30">
        <v>14116.870544750664</v>
      </c>
      <c r="CT37" s="30">
        <v>16199.866997572621</v>
      </c>
      <c r="CU37" s="30">
        <v>17797.396394409479</v>
      </c>
      <c r="CV37" s="30">
        <v>26613.598032679209</v>
      </c>
      <c r="CW37" s="30">
        <v>54685.675731397045</v>
      </c>
      <c r="CX37" s="30">
        <v>60361.876089588601</v>
      </c>
      <c r="CY37" s="30">
        <v>82297.147999999986</v>
      </c>
      <c r="CZ37" s="30">
        <v>99332.184018205269</v>
      </c>
      <c r="DA37" s="31">
        <v>107693.57140000002</v>
      </c>
      <c r="DB37" s="29">
        <v>7234.8337145632113</v>
      </c>
      <c r="DC37" s="30">
        <v>8280.9626501082166</v>
      </c>
      <c r="DD37" s="30">
        <v>9911.2918770347333</v>
      </c>
      <c r="DE37" s="30">
        <v>11765.101374991327</v>
      </c>
      <c r="DF37" s="30">
        <v>16216.870544750664</v>
      </c>
      <c r="DG37" s="30">
        <v>18499.866997572622</v>
      </c>
      <c r="DH37" s="30">
        <v>20297.396394409479</v>
      </c>
      <c r="DI37" s="30">
        <v>30363.598032679209</v>
      </c>
      <c r="DJ37" s="30">
        <v>59500.355731397045</v>
      </c>
      <c r="DK37" s="30">
        <v>65732.096089588595</v>
      </c>
      <c r="DL37" s="30">
        <v>88871.037999999986</v>
      </c>
      <c r="DM37" s="30">
        <v>106422.72621820527</v>
      </c>
      <c r="DN37" s="31">
        <v>115471.13140000001</v>
      </c>
      <c r="DO37" s="29">
        <v>8274.8337145632104</v>
      </c>
      <c r="DP37" s="30">
        <v>9540.9626501082166</v>
      </c>
      <c r="DQ37" s="30">
        <v>11451.291877034733</v>
      </c>
      <c r="DR37" s="30">
        <v>13665.101374991327</v>
      </c>
      <c r="DS37" s="30">
        <v>18316.870544750665</v>
      </c>
      <c r="DT37" s="30">
        <v>20799.866997572622</v>
      </c>
      <c r="DU37" s="30">
        <v>22797.396394409479</v>
      </c>
      <c r="DV37" s="30">
        <v>34113.598032679205</v>
      </c>
      <c r="DW37" s="30">
        <v>64315.035731397045</v>
      </c>
      <c r="DX37" s="30">
        <v>71102.316089588596</v>
      </c>
      <c r="DY37" s="30">
        <v>95444.927999999985</v>
      </c>
      <c r="DZ37" s="30">
        <v>113513.26841820526</v>
      </c>
      <c r="EA37" s="31">
        <v>123248.69140000001</v>
      </c>
    </row>
    <row r="38" spans="1:131" x14ac:dyDescent="0.25">
      <c r="A38" s="17">
        <v>29</v>
      </c>
      <c r="B38" s="29">
        <v>3500.7701075760792</v>
      </c>
      <c r="C38" s="30">
        <v>3909.3971903695442</v>
      </c>
      <c r="D38" s="30">
        <v>4642.5069250103161</v>
      </c>
      <c r="E38" s="30">
        <v>4858.4624992574845</v>
      </c>
      <c r="F38" s="30">
        <v>6667.65</v>
      </c>
      <c r="G38" s="30">
        <v>7651.71</v>
      </c>
      <c r="H38" s="30">
        <v>8408.07</v>
      </c>
      <c r="I38" s="30">
        <v>12578.023290868598</v>
      </c>
      <c r="J38" s="30">
        <v>31307.401190964669</v>
      </c>
      <c r="K38" s="30">
        <v>33849.102358446704</v>
      </c>
      <c r="L38" s="30">
        <v>43601.629472000008</v>
      </c>
      <c r="M38" s="30">
        <v>50674.510144000014</v>
      </c>
      <c r="N38" s="31">
        <v>60864.491380686333</v>
      </c>
      <c r="O38" s="29">
        <v>4746.9050730661465</v>
      </c>
      <c r="P38" s="30">
        <v>5299.7466630908648</v>
      </c>
      <c r="Q38" s="30">
        <v>6293.8397027019791</v>
      </c>
      <c r="R38" s="30">
        <v>6722.7114845310616</v>
      </c>
      <c r="S38" s="30">
        <v>9326.1470864040912</v>
      </c>
      <c r="T38" s="30">
        <v>10693.951230466337</v>
      </c>
      <c r="U38" s="30">
        <v>11749.258222156983</v>
      </c>
      <c r="V38" s="30">
        <v>17549.353430311345</v>
      </c>
      <c r="W38" s="30">
        <v>36557.135405300105</v>
      </c>
      <c r="X38" s="30">
        <v>40017.082433763353</v>
      </c>
      <c r="Y38" s="30">
        <v>55371.937472000005</v>
      </c>
      <c r="Z38" s="30">
        <v>65400.36514400001</v>
      </c>
      <c r="AA38" s="31">
        <v>76629.652780686331</v>
      </c>
      <c r="AB38" s="29">
        <v>5723.3970016943895</v>
      </c>
      <c r="AC38" s="30">
        <v>6355.0472629039705</v>
      </c>
      <c r="AD38" s="30">
        <v>7596.5708745286975</v>
      </c>
      <c r="AE38" s="30">
        <v>7854.9633786657441</v>
      </c>
      <c r="AF38" s="30">
        <v>10754.685832225161</v>
      </c>
      <c r="AG38" s="30">
        <v>12332.350278810178</v>
      </c>
      <c r="AH38" s="30">
        <v>13549.605345309214</v>
      </c>
      <c r="AI38" s="30">
        <v>20240.001348823054</v>
      </c>
      <c r="AJ38" s="30">
        <v>41806.869619635545</v>
      </c>
      <c r="AK38" s="30">
        <v>46185.062509080002</v>
      </c>
      <c r="AL38" s="30">
        <v>67142.24547200001</v>
      </c>
      <c r="AM38" s="30">
        <v>80126.220144000006</v>
      </c>
      <c r="AN38" s="31">
        <v>93883.947203417978</v>
      </c>
      <c r="AO38" s="29">
        <v>6763.3970016943895</v>
      </c>
      <c r="AP38" s="30">
        <v>7615.0472629039705</v>
      </c>
      <c r="AQ38" s="30">
        <v>9136.5708745286975</v>
      </c>
      <c r="AR38" s="30">
        <v>9754.9633786657432</v>
      </c>
      <c r="AS38" s="30">
        <v>12854.685832225161</v>
      </c>
      <c r="AT38" s="30">
        <v>14632.350278810178</v>
      </c>
      <c r="AU38" s="30">
        <v>16049.605345309214</v>
      </c>
      <c r="AV38" s="30">
        <v>23990.001348823054</v>
      </c>
      <c r="AW38" s="30">
        <v>46621.549619635545</v>
      </c>
      <c r="AX38" s="30">
        <v>51555.282509080003</v>
      </c>
      <c r="AY38" s="30">
        <v>73716.135472000009</v>
      </c>
      <c r="AZ38" s="30">
        <v>87216.762344000002</v>
      </c>
      <c r="BA38" s="31">
        <v>101661.50720341798</v>
      </c>
      <c r="BB38" s="29">
        <v>7803.3970016943895</v>
      </c>
      <c r="BC38" s="30">
        <v>8875.0472629039705</v>
      </c>
      <c r="BD38" s="30">
        <v>10676.570874528697</v>
      </c>
      <c r="BE38" s="30">
        <v>11654.963378665743</v>
      </c>
      <c r="BF38" s="30">
        <v>14954.685832225161</v>
      </c>
      <c r="BG38" s="30">
        <v>16932.350278810176</v>
      </c>
      <c r="BH38" s="30">
        <v>18549.605345309214</v>
      </c>
      <c r="BI38" s="30">
        <v>27740.001348823054</v>
      </c>
      <c r="BJ38" s="30">
        <v>51436.229619635546</v>
      </c>
      <c r="BK38" s="30">
        <v>56925.502509080005</v>
      </c>
      <c r="BL38" s="30">
        <v>80290.025472000008</v>
      </c>
      <c r="BM38" s="30">
        <v>94307.304543999999</v>
      </c>
      <c r="BN38" s="31">
        <v>109439.06720341797</v>
      </c>
      <c r="BO38" s="29">
        <v>5054.9825514409986</v>
      </c>
      <c r="BP38" s="30">
        <v>5490.5075478472763</v>
      </c>
      <c r="BQ38" s="30">
        <v>6524.0146596372106</v>
      </c>
      <c r="BR38" s="30">
        <v>7221.0740369518735</v>
      </c>
      <c r="BS38" s="30">
        <v>10554.125675808526</v>
      </c>
      <c r="BT38" s="30">
        <v>12073.656905089478</v>
      </c>
      <c r="BU38" s="30">
        <v>13254.66799314878</v>
      </c>
      <c r="BV38" s="30">
        <v>19698.60343061437</v>
      </c>
      <c r="BW38" s="30">
        <v>46386.871607405745</v>
      </c>
      <c r="BX38" s="30">
        <v>50598.441824197449</v>
      </c>
      <c r="BY38" s="30">
        <v>58027.035000000003</v>
      </c>
      <c r="BZ38" s="30">
        <v>70452.74500000001</v>
      </c>
      <c r="CA38" s="31">
        <v>77498.019500000009</v>
      </c>
      <c r="CB38" s="29">
        <v>5721.5308156480432</v>
      </c>
      <c r="CC38" s="30">
        <v>6408.4538310984508</v>
      </c>
      <c r="CD38" s="30">
        <v>7628.0739972445645</v>
      </c>
      <c r="CE38" s="30">
        <v>8723.2682636227237</v>
      </c>
      <c r="CF38" s="30">
        <v>12548.680672413291</v>
      </c>
      <c r="CG38" s="30">
        <v>14375.197794892325</v>
      </c>
      <c r="CH38" s="30">
        <v>15786.717928825274</v>
      </c>
      <c r="CI38" s="30">
        <v>23526.508754208342</v>
      </c>
      <c r="CJ38" s="30">
        <v>52219.90962333401</v>
      </c>
      <c r="CK38" s="30">
        <v>57451.753018993724</v>
      </c>
      <c r="CL38" s="30">
        <v>71105.154999999999</v>
      </c>
      <c r="CM38" s="30">
        <v>85703.695000000007</v>
      </c>
      <c r="CN38" s="31">
        <v>95014.865500000014</v>
      </c>
      <c r="CO38" s="29">
        <v>6355.8228597454618</v>
      </c>
      <c r="CP38" s="30">
        <v>7291.0907234725282</v>
      </c>
      <c r="CQ38" s="30">
        <v>8691.46984245561</v>
      </c>
      <c r="CR38" s="30">
        <v>10023.768080436406</v>
      </c>
      <c r="CS38" s="30">
        <v>14291.472211998429</v>
      </c>
      <c r="CT38" s="30">
        <v>16400.488663813027</v>
      </c>
      <c r="CU38" s="30">
        <v>18018.449443292651</v>
      </c>
      <c r="CV38" s="30">
        <v>26946.379656654201</v>
      </c>
      <c r="CW38" s="30">
        <v>55136.428631298142</v>
      </c>
      <c r="CX38" s="30">
        <v>60878.408616391862</v>
      </c>
      <c r="CY38" s="30">
        <v>82875.462999999989</v>
      </c>
      <c r="CZ38" s="30">
        <v>99890.555107232169</v>
      </c>
      <c r="DA38" s="31">
        <v>109028.34230000002</v>
      </c>
      <c r="DB38" s="29">
        <v>7395.8228597454618</v>
      </c>
      <c r="DC38" s="30">
        <v>8551.0907234725273</v>
      </c>
      <c r="DD38" s="30">
        <v>10231.46984245561</v>
      </c>
      <c r="DE38" s="30">
        <v>11923.768080436406</v>
      </c>
      <c r="DF38" s="30">
        <v>16391.472211998429</v>
      </c>
      <c r="DG38" s="30">
        <v>18700.488663813027</v>
      </c>
      <c r="DH38" s="30">
        <v>20518.449443292651</v>
      </c>
      <c r="DI38" s="30">
        <v>30696.379656654201</v>
      </c>
      <c r="DJ38" s="30">
        <v>59951.108631298142</v>
      </c>
      <c r="DK38" s="30">
        <v>66248.628616391856</v>
      </c>
      <c r="DL38" s="30">
        <v>89449.352999999988</v>
      </c>
      <c r="DM38" s="30">
        <v>106981.09730723216</v>
      </c>
      <c r="DN38" s="31">
        <v>116805.90230000002</v>
      </c>
      <c r="DO38" s="29">
        <v>8435.8228597454618</v>
      </c>
      <c r="DP38" s="30">
        <v>9811.0907234725273</v>
      </c>
      <c r="DQ38" s="30">
        <v>11771.46984245561</v>
      </c>
      <c r="DR38" s="30">
        <v>13823.768080436406</v>
      </c>
      <c r="DS38" s="30">
        <v>18491.472211998429</v>
      </c>
      <c r="DT38" s="30">
        <v>21000.488663813027</v>
      </c>
      <c r="DU38" s="30">
        <v>23018.449443292651</v>
      </c>
      <c r="DV38" s="30">
        <v>34446.379656654201</v>
      </c>
      <c r="DW38" s="30">
        <v>64765.788631298143</v>
      </c>
      <c r="DX38" s="30">
        <v>71618.848616391857</v>
      </c>
      <c r="DY38" s="30">
        <v>96023.242999999988</v>
      </c>
      <c r="DZ38" s="30">
        <v>114071.63950723216</v>
      </c>
      <c r="EA38" s="31">
        <v>124583.46230000001</v>
      </c>
    </row>
    <row r="39" spans="1:131" x14ac:dyDescent="0.25">
      <c r="A39" s="17">
        <v>30</v>
      </c>
      <c r="B39" s="29">
        <v>3567.0860420844597</v>
      </c>
      <c r="C39" s="30">
        <v>3984.3368185054542</v>
      </c>
      <c r="D39" s="30">
        <v>4732.1415485238231</v>
      </c>
      <c r="E39" s="30">
        <v>4910.6688603395214</v>
      </c>
      <c r="F39" s="30">
        <v>6725.7399999999989</v>
      </c>
      <c r="G39" s="30">
        <v>7717.5</v>
      </c>
      <c r="H39" s="30">
        <v>8479.94</v>
      </c>
      <c r="I39" s="30">
        <v>12682.224123561131</v>
      </c>
      <c r="J39" s="30">
        <v>31933.549214783961</v>
      </c>
      <c r="K39" s="30">
        <v>34526.084405615642</v>
      </c>
      <c r="L39" s="30">
        <v>43958.668556000011</v>
      </c>
      <c r="M39" s="30">
        <v>50911.622212000017</v>
      </c>
      <c r="N39" s="31">
        <v>62081.781208300061</v>
      </c>
      <c r="O39" s="29">
        <v>4813.0900037903994</v>
      </c>
      <c r="P39" s="30">
        <v>5374.563776952552</v>
      </c>
      <c r="Q39" s="30">
        <v>6383.3419620822815</v>
      </c>
      <c r="R39" s="30">
        <v>6835.3992628129427</v>
      </c>
      <c r="S39" s="30">
        <v>9453.6861157738003</v>
      </c>
      <c r="T39" s="30">
        <v>10839.639553557923</v>
      </c>
      <c r="U39" s="30">
        <v>11908.910746371004</v>
      </c>
      <c r="V39" s="30">
        <v>17785.369536836468</v>
      </c>
      <c r="W39" s="30">
        <v>37183.283429119401</v>
      </c>
      <c r="X39" s="30">
        <v>40694.064480932291</v>
      </c>
      <c r="Y39" s="30">
        <v>55728.976556000009</v>
      </c>
      <c r="Z39" s="30">
        <v>65637.477212000013</v>
      </c>
      <c r="AA39" s="31">
        <v>77846.942608300073</v>
      </c>
      <c r="AB39" s="29">
        <v>5816.016476185453</v>
      </c>
      <c r="AC39" s="30">
        <v>6455.0599571469984</v>
      </c>
      <c r="AD39" s="30">
        <v>7720.8013210260797</v>
      </c>
      <c r="AE39" s="30">
        <v>7966.0386624360308</v>
      </c>
      <c r="AF39" s="30">
        <v>10875.76713071636</v>
      </c>
      <c r="AG39" s="30">
        <v>12470.763696524662</v>
      </c>
      <c r="AH39" s="30">
        <v>13701.290380064413</v>
      </c>
      <c r="AI39" s="30">
        <v>20464.518821269794</v>
      </c>
      <c r="AJ39" s="30">
        <v>42433.017643454841</v>
      </c>
      <c r="AK39" s="30">
        <v>46862.04455624894</v>
      </c>
      <c r="AL39" s="30">
        <v>67499.284555999999</v>
      </c>
      <c r="AM39" s="30">
        <v>80363.332212000008</v>
      </c>
      <c r="AN39" s="31">
        <v>95312.007350818356</v>
      </c>
      <c r="AO39" s="29">
        <v>6856.016476185453</v>
      </c>
      <c r="AP39" s="30">
        <v>7715.0599571469984</v>
      </c>
      <c r="AQ39" s="30">
        <v>9260.8013210260797</v>
      </c>
      <c r="AR39" s="30">
        <v>9866.0386624360308</v>
      </c>
      <c r="AS39" s="30">
        <v>12975.76713071636</v>
      </c>
      <c r="AT39" s="30">
        <v>14770.763696524662</v>
      </c>
      <c r="AU39" s="30">
        <v>16201.290380064413</v>
      </c>
      <c r="AV39" s="30">
        <v>24214.518821269794</v>
      </c>
      <c r="AW39" s="30">
        <v>47247.697643454841</v>
      </c>
      <c r="AX39" s="30">
        <v>52232.264556248942</v>
      </c>
      <c r="AY39" s="30">
        <v>74073.174555999998</v>
      </c>
      <c r="AZ39" s="30">
        <v>87453.874412000005</v>
      </c>
      <c r="BA39" s="31">
        <v>103089.56735081835</v>
      </c>
      <c r="BB39" s="29">
        <v>7896.016476185453</v>
      </c>
      <c r="BC39" s="30">
        <v>8975.0599571469975</v>
      </c>
      <c r="BD39" s="30">
        <v>10800.80132102608</v>
      </c>
      <c r="BE39" s="30">
        <v>11766.038662436031</v>
      </c>
      <c r="BF39" s="30">
        <v>15075.76713071636</v>
      </c>
      <c r="BG39" s="30">
        <v>17070.763696524664</v>
      </c>
      <c r="BH39" s="30">
        <v>18701.290380064413</v>
      </c>
      <c r="BI39" s="30">
        <v>27964.518821269794</v>
      </c>
      <c r="BJ39" s="30">
        <v>52062.377643454842</v>
      </c>
      <c r="BK39" s="30">
        <v>57602.484556248943</v>
      </c>
      <c r="BL39" s="30">
        <v>80647.064555999998</v>
      </c>
      <c r="BM39" s="30">
        <v>94544.416612000001</v>
      </c>
      <c r="BN39" s="31">
        <v>110867.12735081835</v>
      </c>
      <c r="BO39" s="29">
        <v>5164.4679611005686</v>
      </c>
      <c r="BP39" s="30">
        <v>5591.1952213292834</v>
      </c>
      <c r="BQ39" s="30">
        <v>6642.2644043825758</v>
      </c>
      <c r="BR39" s="30">
        <v>7366.8655671472779</v>
      </c>
      <c r="BS39" s="30">
        <v>10728.234968175153</v>
      </c>
      <c r="BT39" s="30">
        <v>12272.908223379354</v>
      </c>
      <c r="BU39" s="30">
        <v>13472.852369216931</v>
      </c>
      <c r="BV39" s="30">
        <v>20021.727166556331</v>
      </c>
      <c r="BW39" s="30">
        <v>46776.557615874466</v>
      </c>
      <c r="BX39" s="30">
        <v>51047.69813264109</v>
      </c>
      <c r="BY39" s="30">
        <v>58642.75</v>
      </c>
      <c r="BZ39" s="30">
        <v>71074.950000000012</v>
      </c>
      <c r="CA39" s="31">
        <v>77871.695500000002</v>
      </c>
      <c r="CB39" s="29">
        <v>5849.3679415660299</v>
      </c>
      <c r="CC39" s="30">
        <v>6552.4648006669058</v>
      </c>
      <c r="CD39" s="30">
        <v>7799.8492389761714</v>
      </c>
      <c r="CE39" s="30">
        <v>8876.6087875141657</v>
      </c>
      <c r="CF39" s="30">
        <v>12721.918521649672</v>
      </c>
      <c r="CG39" s="30">
        <v>14573.228751967525</v>
      </c>
      <c r="CH39" s="30">
        <v>16003.583783153741</v>
      </c>
      <c r="CI39" s="30">
        <v>23847.131063825778</v>
      </c>
      <c r="CJ39" s="30">
        <v>52609.595631802731</v>
      </c>
      <c r="CK39" s="30">
        <v>57901.009327437365</v>
      </c>
      <c r="CL39" s="30">
        <v>71720.87</v>
      </c>
      <c r="CM39" s="30">
        <v>86325.900000000009</v>
      </c>
      <c r="CN39" s="31">
        <v>95388.541500000007</v>
      </c>
      <c r="CO39" s="29">
        <v>6501.6826320785704</v>
      </c>
      <c r="CP39" s="30">
        <v>7477.7054756593971</v>
      </c>
      <c r="CQ39" s="30">
        <v>8915.8686296692813</v>
      </c>
      <c r="CR39" s="30">
        <v>10183.132176550876</v>
      </c>
      <c r="CS39" s="30">
        <v>14464.87953120599</v>
      </c>
      <c r="CT39" s="30">
        <v>16598.341377811186</v>
      </c>
      <c r="CU39" s="30">
        <v>18235.16595997745</v>
      </c>
      <c r="CV39" s="30">
        <v>27265.895689475288</v>
      </c>
      <c r="CW39" s="30">
        <v>56692.722242952514</v>
      </c>
      <c r="CX39" s="30">
        <v>62698.327163794755</v>
      </c>
      <c r="CY39" s="30">
        <v>83491.177999999985</v>
      </c>
      <c r="CZ39" s="30">
        <v>100493.07939112005</v>
      </c>
      <c r="DA39" s="31">
        <v>109402.01830000001</v>
      </c>
      <c r="DB39" s="29">
        <v>7541.6826320785704</v>
      </c>
      <c r="DC39" s="30">
        <v>8737.7054756593971</v>
      </c>
      <c r="DD39" s="30">
        <v>10455.868629669281</v>
      </c>
      <c r="DE39" s="30">
        <v>12083.132176550876</v>
      </c>
      <c r="DF39" s="30">
        <v>16564.879531205988</v>
      </c>
      <c r="DG39" s="30">
        <v>18898.341377811186</v>
      </c>
      <c r="DH39" s="30">
        <v>20735.16595997745</v>
      </c>
      <c r="DI39" s="30">
        <v>31015.895689475288</v>
      </c>
      <c r="DJ39" s="30">
        <v>61507.402242952514</v>
      </c>
      <c r="DK39" s="30">
        <v>68068.547163794748</v>
      </c>
      <c r="DL39" s="30">
        <v>90065.067999999985</v>
      </c>
      <c r="DM39" s="30">
        <v>107583.62159112004</v>
      </c>
      <c r="DN39" s="31">
        <v>117179.57830000001</v>
      </c>
      <c r="DO39" s="29">
        <v>8581.6826320785694</v>
      </c>
      <c r="DP39" s="30">
        <v>9997.7054756593971</v>
      </c>
      <c r="DQ39" s="30">
        <v>11995.868629669281</v>
      </c>
      <c r="DR39" s="30">
        <v>13983.132176550876</v>
      </c>
      <c r="DS39" s="30">
        <v>18664.879531205988</v>
      </c>
      <c r="DT39" s="30">
        <v>21198.341377811186</v>
      </c>
      <c r="DU39" s="30">
        <v>23235.16595997745</v>
      </c>
      <c r="DV39" s="30">
        <v>34765.895689475292</v>
      </c>
      <c r="DW39" s="30">
        <v>66322.082242952514</v>
      </c>
      <c r="DX39" s="30">
        <v>73438.76716379475</v>
      </c>
      <c r="DY39" s="30">
        <v>96638.957999999984</v>
      </c>
      <c r="DZ39" s="30">
        <v>114674.16379112004</v>
      </c>
      <c r="EA39" s="31">
        <v>124957.13830000001</v>
      </c>
    </row>
    <row r="40" spans="1:131" x14ac:dyDescent="0.25">
      <c r="A40" s="17">
        <v>31</v>
      </c>
      <c r="B40" s="29">
        <v>3635.3481511452951</v>
      </c>
      <c r="C40" s="30">
        <v>4046.5669081798037</v>
      </c>
      <c r="D40" s="30">
        <v>4823.7177446826208</v>
      </c>
      <c r="E40" s="30">
        <v>5033.1424415005413</v>
      </c>
      <c r="F40" s="30">
        <v>6900.18</v>
      </c>
      <c r="G40" s="30">
        <v>7932.12</v>
      </c>
      <c r="H40" s="30">
        <v>8725.92</v>
      </c>
      <c r="I40" s="30">
        <v>13112.674583723903</v>
      </c>
      <c r="J40" s="30">
        <v>32572.220199079642</v>
      </c>
      <c r="K40" s="30">
        <v>35216.606093727954</v>
      </c>
      <c r="L40" s="30">
        <v>44371.807639999999</v>
      </c>
      <c r="M40" s="30">
        <v>51339.03428</v>
      </c>
      <c r="N40" s="31">
        <v>63323.416832466064</v>
      </c>
      <c r="O40" s="29">
        <v>4881.2425626946451</v>
      </c>
      <c r="P40" s="30">
        <v>5436.6948190795938</v>
      </c>
      <c r="Q40" s="30">
        <v>6474.8076835203965</v>
      </c>
      <c r="R40" s="30">
        <v>6963.6257667046639</v>
      </c>
      <c r="S40" s="30">
        <v>9632.4219933296135</v>
      </c>
      <c r="T40" s="30">
        <v>11059.989585108695</v>
      </c>
      <c r="U40" s="30">
        <v>12161.613336854471</v>
      </c>
      <c r="V40" s="30">
        <v>18228.850597921471</v>
      </c>
      <c r="W40" s="30">
        <v>37821.954413415078</v>
      </c>
      <c r="X40" s="30">
        <v>41384.586169044604</v>
      </c>
      <c r="Y40" s="30">
        <v>56142.115639999996</v>
      </c>
      <c r="Z40" s="30">
        <v>66064.889280000003</v>
      </c>
      <c r="AA40" s="31">
        <v>79088.578232466069</v>
      </c>
      <c r="AB40" s="29">
        <v>5908.6359506765148</v>
      </c>
      <c r="AC40" s="30">
        <v>6555.0726513900272</v>
      </c>
      <c r="AD40" s="30">
        <v>7845.031767523461</v>
      </c>
      <c r="AE40" s="30">
        <v>8091.5346686062558</v>
      </c>
      <c r="AF40" s="30">
        <v>11045.819428979848</v>
      </c>
      <c r="AG40" s="30">
        <v>12680.539044727097</v>
      </c>
      <c r="AH40" s="30">
        <v>13941.895195964968</v>
      </c>
      <c r="AI40" s="30">
        <v>20887.137389785432</v>
      </c>
      <c r="AJ40" s="30">
        <v>43071.688627750511</v>
      </c>
      <c r="AK40" s="30">
        <v>47552.566244361253</v>
      </c>
      <c r="AL40" s="30">
        <v>67912.423639999994</v>
      </c>
      <c r="AM40" s="30">
        <v>80790.744280000014</v>
      </c>
      <c r="AN40" s="31">
        <v>96717.411761140873</v>
      </c>
      <c r="AO40" s="29">
        <v>6948.6359506765148</v>
      </c>
      <c r="AP40" s="30">
        <v>7815.0726513900272</v>
      </c>
      <c r="AQ40" s="30">
        <v>9385.0317675234619</v>
      </c>
      <c r="AR40" s="30">
        <v>9991.5346686062549</v>
      </c>
      <c r="AS40" s="30">
        <v>13145.819428979848</v>
      </c>
      <c r="AT40" s="30">
        <v>14980.539044727097</v>
      </c>
      <c r="AU40" s="30">
        <v>16441.895195964968</v>
      </c>
      <c r="AV40" s="30">
        <v>24637.137389785432</v>
      </c>
      <c r="AW40" s="30">
        <v>47886.368627750511</v>
      </c>
      <c r="AX40" s="30">
        <v>52922.786244361254</v>
      </c>
      <c r="AY40" s="30">
        <v>74486.313639999993</v>
      </c>
      <c r="AZ40" s="30">
        <v>87881.28648000001</v>
      </c>
      <c r="BA40" s="31">
        <v>104494.97176114087</v>
      </c>
      <c r="BB40" s="29">
        <v>7988.6359506765148</v>
      </c>
      <c r="BC40" s="30">
        <v>9075.0726513900263</v>
      </c>
      <c r="BD40" s="30">
        <v>10925.031767523462</v>
      </c>
      <c r="BE40" s="30">
        <v>11891.534668606255</v>
      </c>
      <c r="BF40" s="30">
        <v>15245.819428979848</v>
      </c>
      <c r="BG40" s="30">
        <v>17280.539044727098</v>
      </c>
      <c r="BH40" s="30">
        <v>18941.895195964968</v>
      </c>
      <c r="BI40" s="30">
        <v>28387.137389785432</v>
      </c>
      <c r="BJ40" s="30">
        <v>52701.048627750512</v>
      </c>
      <c r="BK40" s="30">
        <v>58293.006244361255</v>
      </c>
      <c r="BL40" s="30">
        <v>81060.203639999992</v>
      </c>
      <c r="BM40" s="30">
        <v>94971.828680000006</v>
      </c>
      <c r="BN40" s="31">
        <v>112272.53176114087</v>
      </c>
      <c r="BO40" s="29">
        <v>5276.9787096507553</v>
      </c>
      <c r="BP40" s="30">
        <v>5673.7799432988613</v>
      </c>
      <c r="BQ40" s="30">
        <v>6766.9088096467476</v>
      </c>
      <c r="BR40" s="30">
        <v>7535.8938833940128</v>
      </c>
      <c r="BS40" s="30">
        <v>10978.732045638306</v>
      </c>
      <c r="BT40" s="30">
        <v>12583.910028804659</v>
      </c>
      <c r="BU40" s="30">
        <v>13830.487296462774</v>
      </c>
      <c r="BV40" s="30">
        <v>20656.24939265626</v>
      </c>
      <c r="BW40" s="30">
        <v>47646.343677701749</v>
      </c>
      <c r="BX40" s="30">
        <v>52032.207845212892</v>
      </c>
      <c r="BY40" s="30">
        <v>59309.065000000002</v>
      </c>
      <c r="BZ40" s="30">
        <v>71760.955000000002</v>
      </c>
      <c r="CA40" s="31">
        <v>78937.050499999998</v>
      </c>
      <c r="CB40" s="29">
        <v>5974.0974577178204</v>
      </c>
      <c r="CC40" s="30">
        <v>6668.4721970356204</v>
      </c>
      <c r="CD40" s="30">
        <v>7966.475287952665</v>
      </c>
      <c r="CE40" s="30">
        <v>9051.7301395845807</v>
      </c>
      <c r="CF40" s="30">
        <v>12969.360895479038</v>
      </c>
      <c r="CG40" s="30">
        <v>14879.882155621668</v>
      </c>
      <c r="CH40" s="30">
        <v>16356.007571306225</v>
      </c>
      <c r="CI40" s="30">
        <v>24470.889740396549</v>
      </c>
      <c r="CJ40" s="30">
        <v>53479.381693630014</v>
      </c>
      <c r="CK40" s="30">
        <v>58885.519040009167</v>
      </c>
      <c r="CL40" s="30">
        <v>72387.184999999998</v>
      </c>
      <c r="CM40" s="30">
        <v>87011.904999999999</v>
      </c>
      <c r="CN40" s="31">
        <v>96453.896500000003</v>
      </c>
      <c r="CO40" s="29">
        <v>6638.4521476412883</v>
      </c>
      <c r="CP40" s="30">
        <v>7626.6952516293759</v>
      </c>
      <c r="CQ40" s="30">
        <v>9123.8088322819731</v>
      </c>
      <c r="CR40" s="30">
        <v>10362.694566050557</v>
      </c>
      <c r="CS40" s="30">
        <v>14709.128791968058</v>
      </c>
      <c r="CT40" s="30">
        <v>16899.973739609257</v>
      </c>
      <c r="CU40" s="30">
        <v>18581.395344686534</v>
      </c>
      <c r="CV40" s="30">
        <v>27875.556933453114</v>
      </c>
      <c r="CW40" s="30">
        <v>57562.508304779796</v>
      </c>
      <c r="CX40" s="30">
        <v>63682.836876366557</v>
      </c>
      <c r="CY40" s="30">
        <v>84157.492999999988</v>
      </c>
      <c r="CZ40" s="30">
        <v>101160.22312449593</v>
      </c>
      <c r="DA40" s="31">
        <v>110467.37330000001</v>
      </c>
      <c r="DB40" s="29">
        <v>7678.4521476412883</v>
      </c>
      <c r="DC40" s="30">
        <v>8886.695251629375</v>
      </c>
      <c r="DD40" s="30">
        <v>10663.808832281973</v>
      </c>
      <c r="DE40" s="30">
        <v>12262.694566050557</v>
      </c>
      <c r="DF40" s="30">
        <v>16809.128791968058</v>
      </c>
      <c r="DG40" s="30">
        <v>19199.973739609257</v>
      </c>
      <c r="DH40" s="30">
        <v>21081.395344686534</v>
      </c>
      <c r="DI40" s="30">
        <v>31625.556933453114</v>
      </c>
      <c r="DJ40" s="30">
        <v>62377.188304779796</v>
      </c>
      <c r="DK40" s="30">
        <v>69053.056876366551</v>
      </c>
      <c r="DL40" s="30">
        <v>90731.382999999987</v>
      </c>
      <c r="DM40" s="30">
        <v>108250.76532449592</v>
      </c>
      <c r="DN40" s="31">
        <v>118244.9333</v>
      </c>
      <c r="DO40" s="29">
        <v>8718.4521476412883</v>
      </c>
      <c r="DP40" s="30">
        <v>10146.695251629375</v>
      </c>
      <c r="DQ40" s="30">
        <v>12203.808832281973</v>
      </c>
      <c r="DR40" s="30">
        <v>14162.694566050557</v>
      </c>
      <c r="DS40" s="30">
        <v>18909.128791968058</v>
      </c>
      <c r="DT40" s="30">
        <v>21499.973739609257</v>
      </c>
      <c r="DU40" s="30">
        <v>23581.395344686534</v>
      </c>
      <c r="DV40" s="30">
        <v>35375.556933453117</v>
      </c>
      <c r="DW40" s="30">
        <v>67191.868304779797</v>
      </c>
      <c r="DX40" s="30">
        <v>74423.276876366552</v>
      </c>
      <c r="DY40" s="30">
        <v>97305.272999999986</v>
      </c>
      <c r="DZ40" s="30">
        <v>115341.30752449592</v>
      </c>
      <c r="EA40" s="31">
        <v>126022.4933</v>
      </c>
    </row>
    <row r="41" spans="1:131" x14ac:dyDescent="0.25">
      <c r="A41" s="17">
        <v>32</v>
      </c>
      <c r="B41" s="29">
        <v>3705.5564884832716</v>
      </c>
      <c r="C41" s="30">
        <v>4108.7871754833623</v>
      </c>
      <c r="D41" s="30">
        <v>4918.213072696255</v>
      </c>
      <c r="E41" s="30">
        <v>5158.5554376750188</v>
      </c>
      <c r="F41" s="30">
        <v>7078.54</v>
      </c>
      <c r="G41" s="30">
        <v>8152.62</v>
      </c>
      <c r="H41" s="30">
        <v>8978.76</v>
      </c>
      <c r="I41" s="30">
        <v>13558.387539249621</v>
      </c>
      <c r="J41" s="30">
        <v>33223.664603061232</v>
      </c>
      <c r="K41" s="30">
        <v>35920.938215602517</v>
      </c>
      <c r="L41" s="30">
        <v>45119.346723999995</v>
      </c>
      <c r="M41" s="30">
        <v>52110.746348000015</v>
      </c>
      <c r="N41" s="31">
        <v>64589.885169115383</v>
      </c>
      <c r="O41" s="29">
        <v>4951.3598724223248</v>
      </c>
      <c r="P41" s="30">
        <v>5498.8338165560644</v>
      </c>
      <c r="Q41" s="30">
        <v>6569.2112806658133</v>
      </c>
      <c r="R41" s="30">
        <v>7094.5231929695174</v>
      </c>
      <c r="S41" s="30">
        <v>9815.2526297699605</v>
      </c>
      <c r="T41" s="30">
        <v>11286.460057101689</v>
      </c>
      <c r="U41" s="30">
        <v>12421.450644528521</v>
      </c>
      <c r="V41" s="30">
        <v>18688.048799405122</v>
      </c>
      <c r="W41" s="30">
        <v>38473.398817396672</v>
      </c>
      <c r="X41" s="30">
        <v>42088.918290919166</v>
      </c>
      <c r="Y41" s="30">
        <v>56889.654723999993</v>
      </c>
      <c r="Z41" s="30">
        <v>66836.601348000011</v>
      </c>
      <c r="AA41" s="31">
        <v>80355.046569115395</v>
      </c>
      <c r="AB41" s="29">
        <v>6001.2554251675774</v>
      </c>
      <c r="AC41" s="30">
        <v>6655.0853456330542</v>
      </c>
      <c r="AD41" s="30">
        <v>7969.2622140208423</v>
      </c>
      <c r="AE41" s="30">
        <v>8219.0902656939688</v>
      </c>
      <c r="AF41" s="30">
        <v>11219.888017576448</v>
      </c>
      <c r="AG41" s="30">
        <v>12896.266342668881</v>
      </c>
      <c r="AH41" s="30">
        <v>14189.430630259752</v>
      </c>
      <c r="AI41" s="30">
        <v>21324.851750015823</v>
      </c>
      <c r="AJ41" s="30">
        <v>43723.133031732112</v>
      </c>
      <c r="AK41" s="30">
        <v>48256.898366235815</v>
      </c>
      <c r="AL41" s="30">
        <v>68659.962723999983</v>
      </c>
      <c r="AM41" s="30">
        <v>81562.456348000007</v>
      </c>
      <c r="AN41" s="31">
        <v>98059.369356773852</v>
      </c>
      <c r="AO41" s="29">
        <v>7041.2554251675774</v>
      </c>
      <c r="AP41" s="30">
        <v>7915.0853456330542</v>
      </c>
      <c r="AQ41" s="30">
        <v>9509.2622140208423</v>
      </c>
      <c r="AR41" s="30">
        <v>10119.090265693969</v>
      </c>
      <c r="AS41" s="30">
        <v>13319.888017576448</v>
      </c>
      <c r="AT41" s="30">
        <v>15196.266342668881</v>
      </c>
      <c r="AU41" s="30">
        <v>16689.430630259754</v>
      </c>
      <c r="AV41" s="30">
        <v>25074.851750015823</v>
      </c>
      <c r="AW41" s="30">
        <v>48537.813031732112</v>
      </c>
      <c r="AX41" s="30">
        <v>53627.118366235816</v>
      </c>
      <c r="AY41" s="30">
        <v>75233.852723999982</v>
      </c>
      <c r="AZ41" s="30">
        <v>88652.998548000003</v>
      </c>
      <c r="BA41" s="31">
        <v>105836.92935677385</v>
      </c>
      <c r="BB41" s="29">
        <v>8081.2554251675774</v>
      </c>
      <c r="BC41" s="30">
        <v>9175.0853456330551</v>
      </c>
      <c r="BD41" s="30">
        <v>11049.262214020842</v>
      </c>
      <c r="BE41" s="30">
        <v>12019.090265693969</v>
      </c>
      <c r="BF41" s="30">
        <v>15419.888017576448</v>
      </c>
      <c r="BG41" s="30">
        <v>17496.266342668881</v>
      </c>
      <c r="BH41" s="30">
        <v>19189.430630259754</v>
      </c>
      <c r="BI41" s="30">
        <v>28824.851750015823</v>
      </c>
      <c r="BJ41" s="30">
        <v>53352.493031732112</v>
      </c>
      <c r="BK41" s="30">
        <v>58997.338366235817</v>
      </c>
      <c r="BL41" s="30">
        <v>81807.742723999982</v>
      </c>
      <c r="BM41" s="30">
        <v>95743.540747999999</v>
      </c>
      <c r="BN41" s="31">
        <v>113614.48935677385</v>
      </c>
      <c r="BO41" s="29">
        <v>5391.5533988330826</v>
      </c>
      <c r="BP41" s="30">
        <v>5756.1557027524259</v>
      </c>
      <c r="BQ41" s="30">
        <v>6892.0381564395757</v>
      </c>
      <c r="BR41" s="30">
        <v>7709.3592057648757</v>
      </c>
      <c r="BS41" s="30">
        <v>11233.565331116601</v>
      </c>
      <c r="BT41" s="30">
        <v>12902.01491758171</v>
      </c>
      <c r="BU41" s="30">
        <v>14196.488784235242</v>
      </c>
      <c r="BV41" s="30">
        <v>21310.873739387684</v>
      </c>
      <c r="BW41" s="30">
        <v>48524.404491560403</v>
      </c>
      <c r="BX41" s="30">
        <v>53026.98686015344</v>
      </c>
      <c r="BY41" s="30">
        <v>60339.48000000001</v>
      </c>
      <c r="BZ41" s="30">
        <v>72800.06</v>
      </c>
      <c r="CA41" s="31">
        <v>80808.066600000006</v>
      </c>
      <c r="CB41" s="29">
        <v>6096.076399650332</v>
      </c>
      <c r="CC41" s="30">
        <v>6777.7458870062346</v>
      </c>
      <c r="CD41" s="30">
        <v>8130.0241619972494</v>
      </c>
      <c r="CE41" s="30">
        <v>9230.1874941743736</v>
      </c>
      <c r="CF41" s="30">
        <v>13221.131598034281</v>
      </c>
      <c r="CG41" s="30">
        <v>15193.582838644548</v>
      </c>
      <c r="CH41" s="30">
        <v>16716.729421019107</v>
      </c>
      <c r="CI41" s="30">
        <v>25114.378958251982</v>
      </c>
      <c r="CJ41" s="30">
        <v>54357.442507488668</v>
      </c>
      <c r="CK41" s="30">
        <v>59880.298054949715</v>
      </c>
      <c r="CL41" s="30">
        <v>73417.600000000006</v>
      </c>
      <c r="CM41" s="30">
        <v>88051.01</v>
      </c>
      <c r="CN41" s="31">
        <v>98324.912600000011</v>
      </c>
      <c r="CO41" s="29">
        <v>6767.7867529816494</v>
      </c>
      <c r="CP41" s="30">
        <v>7762.5812338464521</v>
      </c>
      <c r="CQ41" s="30">
        <v>9325.2176984461112</v>
      </c>
      <c r="CR41" s="30">
        <v>10544.927748543107</v>
      </c>
      <c r="CS41" s="30">
        <v>14957.931643332118</v>
      </c>
      <c r="CT41" s="30">
        <v>17208.831360883662</v>
      </c>
      <c r="CU41" s="30">
        <v>18936.111958716694</v>
      </c>
      <c r="CV41" s="30">
        <v>28504.908789498139</v>
      </c>
      <c r="CW41" s="30">
        <v>58440.56911863845</v>
      </c>
      <c r="CX41" s="30">
        <v>64677.615891307105</v>
      </c>
      <c r="CY41" s="30">
        <v>85187.907999999996</v>
      </c>
      <c r="CZ41" s="30">
        <v>102167.34596591388</v>
      </c>
      <c r="DA41" s="31">
        <v>112338.38940000001</v>
      </c>
      <c r="DB41" s="29">
        <v>7807.7867529816494</v>
      </c>
      <c r="DC41" s="30">
        <v>9022.581233846453</v>
      </c>
      <c r="DD41" s="30">
        <v>10865.217698446111</v>
      </c>
      <c r="DE41" s="30">
        <v>12444.927748543107</v>
      </c>
      <c r="DF41" s="30">
        <v>17057.931643332118</v>
      </c>
      <c r="DG41" s="30">
        <v>19508.831360883662</v>
      </c>
      <c r="DH41" s="30">
        <v>21436.111958716694</v>
      </c>
      <c r="DI41" s="30">
        <v>32254.908789498139</v>
      </c>
      <c r="DJ41" s="30">
        <v>63255.24911863845</v>
      </c>
      <c r="DK41" s="30">
        <v>70047.835891307099</v>
      </c>
      <c r="DL41" s="30">
        <v>91761.797999999995</v>
      </c>
      <c r="DM41" s="30">
        <v>109257.88816591387</v>
      </c>
      <c r="DN41" s="31">
        <v>120115.94940000001</v>
      </c>
      <c r="DO41" s="29">
        <v>8847.7867529816504</v>
      </c>
      <c r="DP41" s="30">
        <v>10282.581233846453</v>
      </c>
      <c r="DQ41" s="30">
        <v>12405.217698446111</v>
      </c>
      <c r="DR41" s="30">
        <v>14344.927748543107</v>
      </c>
      <c r="DS41" s="30">
        <v>19157.931643332118</v>
      </c>
      <c r="DT41" s="30">
        <v>21808.831360883662</v>
      </c>
      <c r="DU41" s="30">
        <v>23936.111958716694</v>
      </c>
      <c r="DV41" s="30">
        <v>36004.908789498135</v>
      </c>
      <c r="DW41" s="30">
        <v>68069.929118638451</v>
      </c>
      <c r="DX41" s="30">
        <v>75418.0558913071</v>
      </c>
      <c r="DY41" s="30">
        <v>98335.687999999995</v>
      </c>
      <c r="DZ41" s="30">
        <v>116348.43036591387</v>
      </c>
      <c r="EA41" s="31">
        <v>127893.50940000001</v>
      </c>
    </row>
    <row r="42" spans="1:131" x14ac:dyDescent="0.25">
      <c r="A42" s="17">
        <v>33</v>
      </c>
      <c r="B42" s="29">
        <v>3776.7320511978596</v>
      </c>
      <c r="C42" s="30">
        <v>4172.9514373749353</v>
      </c>
      <c r="D42" s="30">
        <v>5013.67300612075</v>
      </c>
      <c r="E42" s="30">
        <v>5285.92774508194</v>
      </c>
      <c r="F42" s="30">
        <v>7260.8199999999988</v>
      </c>
      <c r="G42" s="30">
        <v>8378.02</v>
      </c>
      <c r="H42" s="30">
        <v>9237.48</v>
      </c>
      <c r="I42" s="30">
        <v>14015.55998434337</v>
      </c>
      <c r="J42" s="30">
        <v>33888.137895122454</v>
      </c>
      <c r="K42" s="30">
        <v>36639.35697991457</v>
      </c>
      <c r="L42" s="30">
        <v>45643.585808000003</v>
      </c>
      <c r="M42" s="30">
        <v>52672.358416000003</v>
      </c>
      <c r="N42" s="31">
        <v>65881.682872497695</v>
      </c>
      <c r="O42" s="29">
        <v>5022.4605952629327</v>
      </c>
      <c r="P42" s="30">
        <v>5562.9315926622485</v>
      </c>
      <c r="Q42" s="30">
        <v>6664.596029407011</v>
      </c>
      <c r="R42" s="30">
        <v>7227.2518871092379</v>
      </c>
      <c r="S42" s="30">
        <v>10002.159469851065</v>
      </c>
      <c r="T42" s="30">
        <v>11518.009593478222</v>
      </c>
      <c r="U42" s="30">
        <v>12687.379545857797</v>
      </c>
      <c r="V42" s="30">
        <v>19158.979214426912</v>
      </c>
      <c r="W42" s="30">
        <v>39137.872109457894</v>
      </c>
      <c r="X42" s="30">
        <v>42807.337055231219</v>
      </c>
      <c r="Y42" s="30">
        <v>57413.893808000008</v>
      </c>
      <c r="Z42" s="30">
        <v>67898.213415999999</v>
      </c>
      <c r="AA42" s="31">
        <v>81646.844272497692</v>
      </c>
      <c r="AB42" s="29">
        <v>6093.874899658641</v>
      </c>
      <c r="AC42" s="30">
        <v>6755.098039876083</v>
      </c>
      <c r="AD42" s="30">
        <v>8093.4926605182245</v>
      </c>
      <c r="AE42" s="30">
        <v>8347.9594495120145</v>
      </c>
      <c r="AF42" s="30">
        <v>11397.941649012981</v>
      </c>
      <c r="AG42" s="30">
        <v>13116.93902576296</v>
      </c>
      <c r="AH42" s="30">
        <v>14442.887362356003</v>
      </c>
      <c r="AI42" s="30">
        <v>21773.845679343845</v>
      </c>
      <c r="AJ42" s="30">
        <v>44387.606323793334</v>
      </c>
      <c r="AK42" s="30">
        <v>48975.317130547868</v>
      </c>
      <c r="AL42" s="30">
        <v>69184.201808000013</v>
      </c>
      <c r="AM42" s="30">
        <v>83124.068415999995</v>
      </c>
      <c r="AN42" s="31">
        <v>99955.765075525589</v>
      </c>
      <c r="AO42" s="29">
        <v>7133.874899658641</v>
      </c>
      <c r="AP42" s="30">
        <v>8015.098039876083</v>
      </c>
      <c r="AQ42" s="30">
        <v>9633.4926605182245</v>
      </c>
      <c r="AR42" s="30">
        <v>10247.959449512015</v>
      </c>
      <c r="AS42" s="30">
        <v>13497.941649012981</v>
      </c>
      <c r="AT42" s="30">
        <v>15416.93902576296</v>
      </c>
      <c r="AU42" s="30">
        <v>16942.887362356003</v>
      </c>
      <c r="AV42" s="30">
        <v>25523.845679343845</v>
      </c>
      <c r="AW42" s="30">
        <v>49202.286323793334</v>
      </c>
      <c r="AX42" s="30">
        <v>54345.537130547869</v>
      </c>
      <c r="AY42" s="30">
        <v>75758.091808000012</v>
      </c>
      <c r="AZ42" s="30">
        <v>90214.610615999991</v>
      </c>
      <c r="BA42" s="31">
        <v>107733.32507552559</v>
      </c>
      <c r="BB42" s="29">
        <v>8173.874899658641</v>
      </c>
      <c r="BC42" s="30">
        <v>9275.0980398760839</v>
      </c>
      <c r="BD42" s="30">
        <v>11173.492660518225</v>
      </c>
      <c r="BE42" s="30">
        <v>12147.959449512015</v>
      </c>
      <c r="BF42" s="30">
        <v>15597.941649012981</v>
      </c>
      <c r="BG42" s="30">
        <v>17716.93902576296</v>
      </c>
      <c r="BH42" s="30">
        <v>19442.887362356003</v>
      </c>
      <c r="BI42" s="30">
        <v>29273.845679343845</v>
      </c>
      <c r="BJ42" s="30">
        <v>54016.966323793335</v>
      </c>
      <c r="BK42" s="30">
        <v>59715.75713054787</v>
      </c>
      <c r="BL42" s="30">
        <v>82331.981808000011</v>
      </c>
      <c r="BM42" s="30">
        <v>97305.152815999987</v>
      </c>
      <c r="BN42" s="31">
        <v>115510.88507552558</v>
      </c>
      <c r="BO42" s="29">
        <v>5508.1901460915296</v>
      </c>
      <c r="BP42" s="30">
        <v>5841.1147181279057</v>
      </c>
      <c r="BQ42" s="30">
        <v>7020.7966969266372</v>
      </c>
      <c r="BR42" s="30">
        <v>7885.9662042456957</v>
      </c>
      <c r="BS42" s="30">
        <v>11492.782831871726</v>
      </c>
      <c r="BT42" s="30">
        <v>13225.707694918781</v>
      </c>
      <c r="BU42" s="30">
        <v>14569.341537510039</v>
      </c>
      <c r="BV42" s="30">
        <v>21979.602992624856</v>
      </c>
      <c r="BW42" s="30">
        <v>49377.434151120295</v>
      </c>
      <c r="BX42" s="30">
        <v>53994.922691012296</v>
      </c>
      <c r="BY42" s="30">
        <v>61156.495000000017</v>
      </c>
      <c r="BZ42" s="30">
        <v>73668.665000000008</v>
      </c>
      <c r="CA42" s="31">
        <v>80962.158200000005</v>
      </c>
      <c r="CB42" s="29">
        <v>6214.068439643258</v>
      </c>
      <c r="CC42" s="30">
        <v>6883.9918174382274</v>
      </c>
      <c r="CD42" s="30">
        <v>8287.7521081495743</v>
      </c>
      <c r="CE42" s="30">
        <v>9410.8077772971665</v>
      </c>
      <c r="CF42" s="30">
        <v>13477.291200929221</v>
      </c>
      <c r="CG42" s="30">
        <v>15512.874634003572</v>
      </c>
      <c r="CH42" s="30">
        <v>17084.29470720981</v>
      </c>
      <c r="CI42" s="30">
        <v>25771.790509279974</v>
      </c>
      <c r="CJ42" s="30">
        <v>55210.47216704856</v>
      </c>
      <c r="CK42" s="30">
        <v>60848.233885808571</v>
      </c>
      <c r="CL42" s="30">
        <v>74234.61500000002</v>
      </c>
      <c r="CM42" s="30">
        <v>88919.615000000005</v>
      </c>
      <c r="CN42" s="31">
        <v>98479.00420000001</v>
      </c>
      <c r="CO42" s="29">
        <v>6887.2355992030616</v>
      </c>
      <c r="CP42" s="30">
        <v>7889.9552126253593</v>
      </c>
      <c r="CQ42" s="30">
        <v>9511.5574246223714</v>
      </c>
      <c r="CR42" s="30">
        <v>10728.81524620741</v>
      </c>
      <c r="CS42" s="30">
        <v>15211.364130992235</v>
      </c>
      <c r="CT42" s="30">
        <v>17523.550580734292</v>
      </c>
      <c r="CU42" s="30">
        <v>19297.956568451918</v>
      </c>
      <c r="CV42" s="30">
        <v>29148.4523632194</v>
      </c>
      <c r="CW42" s="30">
        <v>59293.598778198342</v>
      </c>
      <c r="CX42" s="30">
        <v>65645.551722165968</v>
      </c>
      <c r="CY42" s="30">
        <v>86004.923000000024</v>
      </c>
      <c r="CZ42" s="30">
        <v>103018.31081449869</v>
      </c>
      <c r="DA42" s="31">
        <v>112492.48100000001</v>
      </c>
      <c r="DB42" s="29">
        <v>7927.2355992030616</v>
      </c>
      <c r="DC42" s="30">
        <v>9149.9552126253584</v>
      </c>
      <c r="DD42" s="30">
        <v>11051.557424622371</v>
      </c>
      <c r="DE42" s="30">
        <v>12628.81524620741</v>
      </c>
      <c r="DF42" s="30">
        <v>17311.364130992235</v>
      </c>
      <c r="DG42" s="30">
        <v>19823.550580734292</v>
      </c>
      <c r="DH42" s="30">
        <v>21797.956568451918</v>
      </c>
      <c r="DI42" s="30">
        <v>32898.452363219403</v>
      </c>
      <c r="DJ42" s="30">
        <v>64108.278778198342</v>
      </c>
      <c r="DK42" s="30">
        <v>71015.77172216597</v>
      </c>
      <c r="DL42" s="30">
        <v>92578.813000000024</v>
      </c>
      <c r="DM42" s="30">
        <v>110108.85301449869</v>
      </c>
      <c r="DN42" s="31">
        <v>120270.04100000001</v>
      </c>
      <c r="DO42" s="29">
        <v>8967.2355992030607</v>
      </c>
      <c r="DP42" s="30">
        <v>10409.955212625358</v>
      </c>
      <c r="DQ42" s="30">
        <v>12591.557424622371</v>
      </c>
      <c r="DR42" s="30">
        <v>14528.81524620741</v>
      </c>
      <c r="DS42" s="30">
        <v>19411.364130992235</v>
      </c>
      <c r="DT42" s="30">
        <v>22123.550580734292</v>
      </c>
      <c r="DU42" s="30">
        <v>24297.956568451918</v>
      </c>
      <c r="DV42" s="30">
        <v>36648.452363219403</v>
      </c>
      <c r="DW42" s="30">
        <v>68922.958778198343</v>
      </c>
      <c r="DX42" s="30">
        <v>76385.991722165971</v>
      </c>
      <c r="DY42" s="30">
        <v>99152.703000000023</v>
      </c>
      <c r="DZ42" s="30">
        <v>117199.39521449868</v>
      </c>
      <c r="EA42" s="31">
        <v>128047.60100000001</v>
      </c>
    </row>
    <row r="43" spans="1:131" x14ac:dyDescent="0.25">
      <c r="A43" s="17">
        <v>34</v>
      </c>
      <c r="B43" s="29">
        <v>3848.8753850759244</v>
      </c>
      <c r="C43" s="30">
        <v>4238.0835102833353</v>
      </c>
      <c r="D43" s="30">
        <v>5112.0526918088417</v>
      </c>
      <c r="E43" s="30">
        <v>5416.2394765851204</v>
      </c>
      <c r="F43" s="30">
        <v>7445.0599999999995</v>
      </c>
      <c r="G43" s="30">
        <v>8604.4</v>
      </c>
      <c r="H43" s="30">
        <v>9496.2000000000007</v>
      </c>
      <c r="I43" s="30">
        <v>14467.048827168621</v>
      </c>
      <c r="J43" s="30">
        <v>34565.900653024903</v>
      </c>
      <c r="K43" s="30">
        <v>37372.144119512865</v>
      </c>
      <c r="L43" s="30">
        <v>46701.324892000011</v>
      </c>
      <c r="M43" s="30">
        <v>53831.270484000015</v>
      </c>
      <c r="N43" s="31">
        <v>67199.316529947653</v>
      </c>
      <c r="O43" s="29">
        <v>5094.5429514303469</v>
      </c>
      <c r="P43" s="30">
        <v>5628.0099100257312</v>
      </c>
      <c r="Q43" s="30">
        <v>6762.9143409118042</v>
      </c>
      <c r="R43" s="30">
        <v>7362.8272000850511</v>
      </c>
      <c r="S43" s="30">
        <v>10191.082738522829</v>
      </c>
      <c r="T43" s="30">
        <v>11750.537024205485</v>
      </c>
      <c r="U43" s="30">
        <v>12953.255855339463</v>
      </c>
      <c r="V43" s="30">
        <v>19623.828397241869</v>
      </c>
      <c r="W43" s="30">
        <v>39815.634867360342</v>
      </c>
      <c r="X43" s="30">
        <v>43540.124194829514</v>
      </c>
      <c r="Y43" s="30">
        <v>58471.632892000009</v>
      </c>
      <c r="Z43" s="30">
        <v>68557.125484000018</v>
      </c>
      <c r="AA43" s="31">
        <v>82964.477929947665</v>
      </c>
      <c r="AB43" s="29">
        <v>6186.4943741497027</v>
      </c>
      <c r="AC43" s="30">
        <v>6855.1107341191118</v>
      </c>
      <c r="AD43" s="30">
        <v>8217.7231070156049</v>
      </c>
      <c r="AE43" s="30">
        <v>8479.1784571312692</v>
      </c>
      <c r="AF43" s="30">
        <v>11578.003376541092</v>
      </c>
      <c r="AG43" s="30">
        <v>13338.632608846065</v>
      </c>
      <c r="AH43" s="30">
        <v>14696.390462315712</v>
      </c>
      <c r="AI43" s="30">
        <v>22217.131491315839</v>
      </c>
      <c r="AJ43" s="30">
        <v>45065.369081695782</v>
      </c>
      <c r="AK43" s="30">
        <v>49708.104270146163</v>
      </c>
      <c r="AL43" s="30">
        <v>70241.940892000013</v>
      </c>
      <c r="AM43" s="30">
        <v>83282.980484000029</v>
      </c>
      <c r="AN43" s="31">
        <v>100784.98693644383</v>
      </c>
      <c r="AO43" s="29">
        <v>7226.4943741497027</v>
      </c>
      <c r="AP43" s="30">
        <v>8115.1107341191118</v>
      </c>
      <c r="AQ43" s="30">
        <v>9757.7231070156049</v>
      </c>
      <c r="AR43" s="30">
        <v>10379.178457131269</v>
      </c>
      <c r="AS43" s="30">
        <v>13678.003376541092</v>
      </c>
      <c r="AT43" s="30">
        <v>15638.632608846065</v>
      </c>
      <c r="AU43" s="30">
        <v>17196.390462315714</v>
      </c>
      <c r="AV43" s="30">
        <v>25967.131491315839</v>
      </c>
      <c r="AW43" s="30">
        <v>49880.049081695783</v>
      </c>
      <c r="AX43" s="30">
        <v>55078.324270146164</v>
      </c>
      <c r="AY43" s="30">
        <v>76815.830892000013</v>
      </c>
      <c r="AZ43" s="30">
        <v>90373.522684000025</v>
      </c>
      <c r="BA43" s="31">
        <v>108562.54693644383</v>
      </c>
      <c r="BB43" s="29">
        <v>8266.4943741497027</v>
      </c>
      <c r="BC43" s="30">
        <v>9375.1107341191127</v>
      </c>
      <c r="BD43" s="30">
        <v>11297.723107015605</v>
      </c>
      <c r="BE43" s="30">
        <v>12279.178457131269</v>
      </c>
      <c r="BF43" s="30">
        <v>15778.003376541092</v>
      </c>
      <c r="BG43" s="30">
        <v>17938.632608846063</v>
      </c>
      <c r="BH43" s="30">
        <v>19696.390462315714</v>
      </c>
      <c r="BI43" s="30">
        <v>29717.131491315839</v>
      </c>
      <c r="BJ43" s="30">
        <v>54694.729081695783</v>
      </c>
      <c r="BK43" s="30">
        <v>60448.544270146165</v>
      </c>
      <c r="BL43" s="30">
        <v>83389.720892000012</v>
      </c>
      <c r="BM43" s="30">
        <v>97464.064884000021</v>
      </c>
      <c r="BN43" s="31">
        <v>116340.10693644383</v>
      </c>
      <c r="BO43" s="29">
        <v>5627.8493552910459</v>
      </c>
      <c r="BP43" s="30">
        <v>5927.3407601829531</v>
      </c>
      <c r="BQ43" s="30">
        <v>7152.5810434952837</v>
      </c>
      <c r="BR43" s="30">
        <v>8067.117161827583</v>
      </c>
      <c r="BS43" s="30">
        <v>11753.352336623875</v>
      </c>
      <c r="BT43" s="30">
        <v>13548.875493046951</v>
      </c>
      <c r="BU43" s="30">
        <v>14939.855180789036</v>
      </c>
      <c r="BV43" s="30">
        <v>22635.633402773459</v>
      </c>
      <c r="BW43" s="30">
        <v>50247.831991476938</v>
      </c>
      <c r="BX43" s="30">
        <v>54983.234149136406</v>
      </c>
      <c r="BY43" s="30">
        <v>62070.31</v>
      </c>
      <c r="BZ43" s="30">
        <v>74653.87000000001</v>
      </c>
      <c r="CA43" s="31">
        <v>81372.718300000008</v>
      </c>
      <c r="CB43" s="29">
        <v>6328.4677777481947</v>
      </c>
      <c r="CC43" s="30">
        <v>6986.1010612642058</v>
      </c>
      <c r="CD43" s="30">
        <v>8443.402820634692</v>
      </c>
      <c r="CE43" s="30">
        <v>9595.0784538271673</v>
      </c>
      <c r="CF43" s="30">
        <v>13734.905137576638</v>
      </c>
      <c r="CG43" s="30">
        <v>15831.826726648258</v>
      </c>
      <c r="CH43" s="30">
        <v>17449.780453506843</v>
      </c>
      <c r="CI43" s="30">
        <v>26417.089673997423</v>
      </c>
      <c r="CJ43" s="30">
        <v>56080.870007405203</v>
      </c>
      <c r="CK43" s="30">
        <v>61836.545343932681</v>
      </c>
      <c r="CL43" s="30">
        <v>75148.429999999993</v>
      </c>
      <c r="CM43" s="30">
        <v>89904.82</v>
      </c>
      <c r="CN43" s="31">
        <v>98889.564300000013</v>
      </c>
      <c r="CO43" s="29">
        <v>6996.6314148341307</v>
      </c>
      <c r="CP43" s="30">
        <v>8007.9136000387507</v>
      </c>
      <c r="CQ43" s="30">
        <v>9690.8402375155001</v>
      </c>
      <c r="CR43" s="30">
        <v>10915.879824499807</v>
      </c>
      <c r="CS43" s="30">
        <v>15466.643437961882</v>
      </c>
      <c r="CT43" s="30">
        <v>17838.486938759579</v>
      </c>
      <c r="CU43" s="30">
        <v>19658.428036898942</v>
      </c>
      <c r="CV43" s="30">
        <v>29781.335622396633</v>
      </c>
      <c r="CW43" s="30">
        <v>60163.996618554986</v>
      </c>
      <c r="CX43" s="30">
        <v>66633.863180290078</v>
      </c>
      <c r="CY43" s="30">
        <v>86918.737999999983</v>
      </c>
      <c r="CZ43" s="30">
        <v>103986.38394065131</v>
      </c>
      <c r="DA43" s="31">
        <v>112903.04110000002</v>
      </c>
      <c r="DB43" s="29">
        <v>8036.6314148341307</v>
      </c>
      <c r="DC43" s="30">
        <v>9267.9136000387516</v>
      </c>
      <c r="DD43" s="30">
        <v>11230.8402375155</v>
      </c>
      <c r="DE43" s="30">
        <v>12815.879824499807</v>
      </c>
      <c r="DF43" s="30">
        <v>17566.64343796188</v>
      </c>
      <c r="DG43" s="30">
        <v>20138.486938759579</v>
      </c>
      <c r="DH43" s="30">
        <v>22158.428036898942</v>
      </c>
      <c r="DI43" s="30">
        <v>33531.335622396633</v>
      </c>
      <c r="DJ43" s="30">
        <v>64978.676618554986</v>
      </c>
      <c r="DK43" s="30">
        <v>72004.083180290079</v>
      </c>
      <c r="DL43" s="30">
        <v>93492.627999999982</v>
      </c>
      <c r="DM43" s="30">
        <v>111076.92614065131</v>
      </c>
      <c r="DN43" s="31">
        <v>120680.60110000001</v>
      </c>
      <c r="DO43" s="29">
        <v>9076.6314148341298</v>
      </c>
      <c r="DP43" s="30">
        <v>10527.913600038752</v>
      </c>
      <c r="DQ43" s="30">
        <v>12770.8402375155</v>
      </c>
      <c r="DR43" s="30">
        <v>14715.879824499807</v>
      </c>
      <c r="DS43" s="30">
        <v>19666.64343796188</v>
      </c>
      <c r="DT43" s="30">
        <v>22438.486938759579</v>
      </c>
      <c r="DU43" s="30">
        <v>24658.428036898942</v>
      </c>
      <c r="DV43" s="30">
        <v>37281.335622396633</v>
      </c>
      <c r="DW43" s="30">
        <v>69793.356618554986</v>
      </c>
      <c r="DX43" s="30">
        <v>77374.30318029008</v>
      </c>
      <c r="DY43" s="30">
        <v>100066.51799999998</v>
      </c>
      <c r="DZ43" s="30">
        <v>118167.46834065131</v>
      </c>
      <c r="EA43" s="31">
        <v>128458.16110000001</v>
      </c>
    </row>
    <row r="44" spans="1:131" x14ac:dyDescent="0.25">
      <c r="A44" s="17">
        <v>35</v>
      </c>
      <c r="B44" s="29">
        <v>3922.9661644152525</v>
      </c>
      <c r="C44" s="30">
        <v>4303.2075705358893</v>
      </c>
      <c r="D44" s="30">
        <v>5211.3980866440625</v>
      </c>
      <c r="E44" s="30">
        <v>5549.4906443851814</v>
      </c>
      <c r="F44" s="30">
        <v>7638.12</v>
      </c>
      <c r="G44" s="30">
        <v>8844.5</v>
      </c>
      <c r="H44" s="30">
        <v>9772.56</v>
      </c>
      <c r="I44" s="30">
        <v>14961.270263279444</v>
      </c>
      <c r="J44" s="30">
        <v>35257.218666085399</v>
      </c>
      <c r="K44" s="30">
        <v>38119.587001903121</v>
      </c>
      <c r="L44" s="30">
        <v>47788.763976000002</v>
      </c>
      <c r="M44" s="30">
        <v>55000.082552</v>
      </c>
      <c r="N44" s="31">
        <v>68543.30286054661</v>
      </c>
      <c r="O44" s="29">
        <v>5168.5842878008716</v>
      </c>
      <c r="P44" s="30">
        <v>5693.0911047465615</v>
      </c>
      <c r="Q44" s="30">
        <v>6862.2104562721242</v>
      </c>
      <c r="R44" s="30">
        <v>7501.3216408974631</v>
      </c>
      <c r="S44" s="30">
        <v>10389.160269910026</v>
      </c>
      <c r="T44" s="30">
        <v>11997.301298128121</v>
      </c>
      <c r="U44" s="30">
        <v>13237.440025092141</v>
      </c>
      <c r="V44" s="30">
        <v>20132.845405631564</v>
      </c>
      <c r="W44" s="30">
        <v>40506.952880420838</v>
      </c>
      <c r="X44" s="30">
        <v>44287.56707721977</v>
      </c>
      <c r="Y44" s="30">
        <v>59559.071975999999</v>
      </c>
      <c r="Z44" s="30">
        <v>70225.937552000003</v>
      </c>
      <c r="AA44" s="31">
        <v>84308.464260546607</v>
      </c>
      <c r="AB44" s="29">
        <v>6279.1138486407654</v>
      </c>
      <c r="AC44" s="30">
        <v>6955.1234283621388</v>
      </c>
      <c r="AD44" s="30">
        <v>8341.9535535129871</v>
      </c>
      <c r="AE44" s="30">
        <v>8612.8648628595583</v>
      </c>
      <c r="AF44" s="30">
        <v>11766.873907099756</v>
      </c>
      <c r="AG44" s="30">
        <v>13573.989049906761</v>
      </c>
      <c r="AH44" s="30">
        <v>14967.449201597739</v>
      </c>
      <c r="AI44" s="30">
        <v>22702.592127199096</v>
      </c>
      <c r="AJ44" s="30">
        <v>45756.687094756278</v>
      </c>
      <c r="AK44" s="30">
        <v>50455.547152536419</v>
      </c>
      <c r="AL44" s="30">
        <v>71329.379975999997</v>
      </c>
      <c r="AM44" s="30">
        <v>85451.792551999999</v>
      </c>
      <c r="AN44" s="31">
        <v>102587.5858622091</v>
      </c>
      <c r="AO44" s="29">
        <v>7319.1138486407654</v>
      </c>
      <c r="AP44" s="30">
        <v>8215.1234283621379</v>
      </c>
      <c r="AQ44" s="30">
        <v>9881.9535535129871</v>
      </c>
      <c r="AR44" s="30">
        <v>10512.864862859558</v>
      </c>
      <c r="AS44" s="30">
        <v>13866.873907099756</v>
      </c>
      <c r="AT44" s="30">
        <v>15873.989049906761</v>
      </c>
      <c r="AU44" s="30">
        <v>17467.449201597738</v>
      </c>
      <c r="AV44" s="30">
        <v>26452.592127199096</v>
      </c>
      <c r="AW44" s="30">
        <v>50571.367094756279</v>
      </c>
      <c r="AX44" s="30">
        <v>55825.76715253642</v>
      </c>
      <c r="AY44" s="30">
        <v>77903.269975999996</v>
      </c>
      <c r="AZ44" s="30">
        <v>92542.334751999995</v>
      </c>
      <c r="BA44" s="31">
        <v>110365.1458622091</v>
      </c>
      <c r="BB44" s="29">
        <v>8359.1138486407654</v>
      </c>
      <c r="BC44" s="30">
        <v>9475.1234283621379</v>
      </c>
      <c r="BD44" s="30">
        <v>11421.953553512987</v>
      </c>
      <c r="BE44" s="30">
        <v>12412.864862859558</v>
      </c>
      <c r="BF44" s="30">
        <v>15966.873907099756</v>
      </c>
      <c r="BG44" s="30">
        <v>18173.989049906762</v>
      </c>
      <c r="BH44" s="30">
        <v>19967.449201597738</v>
      </c>
      <c r="BI44" s="30">
        <v>30202.592127199096</v>
      </c>
      <c r="BJ44" s="30">
        <v>55386.047094756279</v>
      </c>
      <c r="BK44" s="30">
        <v>61195.987152536421</v>
      </c>
      <c r="BL44" s="30">
        <v>84477.159975999995</v>
      </c>
      <c r="BM44" s="30">
        <v>99632.876951999991</v>
      </c>
      <c r="BN44" s="31">
        <v>118142.7058622091</v>
      </c>
      <c r="BO44" s="29">
        <v>5749.5639103256945</v>
      </c>
      <c r="BP44" s="30">
        <v>6013.5206632422187</v>
      </c>
      <c r="BQ44" s="30">
        <v>7284.2504403991388</v>
      </c>
      <c r="BR44" s="30">
        <v>8252.859693644019</v>
      </c>
      <c r="BS44" s="30">
        <v>12026.174180706295</v>
      </c>
      <c r="BT44" s="30">
        <v>13891.650331973691</v>
      </c>
      <c r="BU44" s="30">
        <v>15335.859344854631</v>
      </c>
      <c r="BV44" s="30">
        <v>23354.872228076078</v>
      </c>
      <c r="BW44" s="30">
        <v>51180.939499181331</v>
      </c>
      <c r="BX44" s="30">
        <v>56042.487897989675</v>
      </c>
      <c r="BY44" s="30">
        <v>66475</v>
      </c>
      <c r="BZ44" s="30">
        <v>76135.175000000003</v>
      </c>
      <c r="CA44" s="31">
        <v>82225.989000000001</v>
      </c>
      <c r="CB44" s="29">
        <v>6441.2957749683055</v>
      </c>
      <c r="CC44" s="30">
        <v>7082.9790180864475</v>
      </c>
      <c r="CD44" s="30">
        <v>8594.2830868502751</v>
      </c>
      <c r="CE44" s="30">
        <v>9783.1445783993877</v>
      </c>
      <c r="CF44" s="30">
        <v>14004.575526711813</v>
      </c>
      <c r="CG44" s="30">
        <v>16170.026249179113</v>
      </c>
      <c r="CH44" s="30">
        <v>17840.263996373043</v>
      </c>
      <c r="CI44" s="30">
        <v>27124.116982459796</v>
      </c>
      <c r="CJ44" s="30">
        <v>57013.977515109596</v>
      </c>
      <c r="CK44" s="30">
        <v>62895.79909278595</v>
      </c>
      <c r="CL44" s="30">
        <v>79553.119999999995</v>
      </c>
      <c r="CM44" s="30">
        <v>91386.125</v>
      </c>
      <c r="CN44" s="31">
        <v>99742.835000000006</v>
      </c>
      <c r="CO44" s="29">
        <v>7100.9330270880328</v>
      </c>
      <c r="CP44" s="30">
        <v>8115.5776104335973</v>
      </c>
      <c r="CQ44" s="30">
        <v>9860.8182816298577</v>
      </c>
      <c r="CR44" s="30">
        <v>11106.345690195358</v>
      </c>
      <c r="CS44" s="30">
        <v>15733.88437566116</v>
      </c>
      <c r="CT44" s="30">
        <v>18172.352244567817</v>
      </c>
      <c r="CU44" s="30">
        <v>20043.400351430708</v>
      </c>
      <c r="CV44" s="30">
        <v>30474.198539958212</v>
      </c>
      <c r="CW44" s="30">
        <v>61097.104126259379</v>
      </c>
      <c r="CX44" s="30">
        <v>67693.116929143347</v>
      </c>
      <c r="CY44" s="30">
        <v>91323.427999999985</v>
      </c>
      <c r="CZ44" s="30">
        <v>104907.18914150065</v>
      </c>
      <c r="DA44" s="31">
        <v>113756.31180000001</v>
      </c>
      <c r="DB44" s="29">
        <v>8140.9330270880328</v>
      </c>
      <c r="DC44" s="30">
        <v>9375.5776104335964</v>
      </c>
      <c r="DD44" s="30">
        <v>11400.818281629858</v>
      </c>
      <c r="DE44" s="30">
        <v>13006.345690195358</v>
      </c>
      <c r="DF44" s="30">
        <v>17833.88437566116</v>
      </c>
      <c r="DG44" s="30">
        <v>20472.352244567817</v>
      </c>
      <c r="DH44" s="30">
        <v>22543.400351430708</v>
      </c>
      <c r="DI44" s="30">
        <v>34224.198539958212</v>
      </c>
      <c r="DJ44" s="30">
        <v>65911.784126259372</v>
      </c>
      <c r="DK44" s="30">
        <v>73063.336929143348</v>
      </c>
      <c r="DL44" s="30">
        <v>97897.317999999985</v>
      </c>
      <c r="DM44" s="30">
        <v>111997.73134150065</v>
      </c>
      <c r="DN44" s="31">
        <v>121533.87180000001</v>
      </c>
      <c r="DO44" s="29">
        <v>9180.9330270880328</v>
      </c>
      <c r="DP44" s="30">
        <v>10635.577610433596</v>
      </c>
      <c r="DQ44" s="30">
        <v>12940.818281629858</v>
      </c>
      <c r="DR44" s="30">
        <v>14906.345690195358</v>
      </c>
      <c r="DS44" s="30">
        <v>19933.88437566116</v>
      </c>
      <c r="DT44" s="30">
        <v>22772.352244567817</v>
      </c>
      <c r="DU44" s="30">
        <v>25043.400351430708</v>
      </c>
      <c r="DV44" s="30">
        <v>37974.198539958212</v>
      </c>
      <c r="DW44" s="30">
        <v>70726.464126259365</v>
      </c>
      <c r="DX44" s="30">
        <v>78433.556929143349</v>
      </c>
      <c r="DY44" s="30">
        <v>104471.20799999998</v>
      </c>
      <c r="DZ44" s="30">
        <v>119088.27354150065</v>
      </c>
      <c r="EA44" s="31">
        <v>129311.43180000001</v>
      </c>
    </row>
    <row r="45" spans="1:131" x14ac:dyDescent="0.25">
      <c r="A45" s="17">
        <v>36</v>
      </c>
      <c r="B45" s="29">
        <v>4011.7312089436496</v>
      </c>
      <c r="C45" s="30">
        <v>4401.5214361618482</v>
      </c>
      <c r="D45" s="30">
        <v>5330.2755887833282</v>
      </c>
      <c r="E45" s="30">
        <v>5690.5817291772528</v>
      </c>
      <c r="F45" s="30">
        <v>7811.5800000000008</v>
      </c>
      <c r="G45" s="30">
        <v>9045.4</v>
      </c>
      <c r="H45" s="30">
        <v>9994.0399999999991</v>
      </c>
      <c r="I45" s="30">
        <v>15299.244046167349</v>
      </c>
      <c r="J45" s="30">
        <v>35962.363039407108</v>
      </c>
      <c r="K45" s="30">
        <v>38881.97874194118</v>
      </c>
      <c r="L45" s="30">
        <v>49690.061775000009</v>
      </c>
      <c r="M45" s="30">
        <v>56286.594619999982</v>
      </c>
      <c r="N45" s="31">
        <v>69914.168917757546</v>
      </c>
      <c r="O45" s="29">
        <v>5257.3067449619375</v>
      </c>
      <c r="P45" s="30">
        <v>5791.3648647074824</v>
      </c>
      <c r="Q45" s="30">
        <v>6981.0455586995031</v>
      </c>
      <c r="R45" s="30">
        <v>7647.5061529409722</v>
      </c>
      <c r="S45" s="30">
        <v>10566.762105362415</v>
      </c>
      <c r="T45" s="30">
        <v>12203.174181241022</v>
      </c>
      <c r="U45" s="30">
        <v>13464.400157915105</v>
      </c>
      <c r="V45" s="30">
        <v>20479.644746594418</v>
      </c>
      <c r="W45" s="30">
        <v>41212.097253742548</v>
      </c>
      <c r="X45" s="30">
        <v>45049.95881725783</v>
      </c>
      <c r="Y45" s="30">
        <v>61460.369775000006</v>
      </c>
      <c r="Z45" s="30">
        <v>71512.449619999985</v>
      </c>
      <c r="AA45" s="31">
        <v>85679.330317757558</v>
      </c>
      <c r="AB45" s="29">
        <v>6371.7333231318289</v>
      </c>
      <c r="AC45" s="30">
        <v>7055.1361226051686</v>
      </c>
      <c r="AD45" s="30">
        <v>8466.1840000103693</v>
      </c>
      <c r="AE45" s="30">
        <v>8753.6635404818608</v>
      </c>
      <c r="AF45" s="30">
        <v>11936.270665887785</v>
      </c>
      <c r="AG45" s="30">
        <v>13770.393392020933</v>
      </c>
      <c r="AH45" s="30">
        <v>15183.976497264512</v>
      </c>
      <c r="AI45" s="30">
        <v>23033.569703432997</v>
      </c>
      <c r="AJ45" s="30">
        <v>46461.831468077988</v>
      </c>
      <c r="AK45" s="30">
        <v>51217.938892574479</v>
      </c>
      <c r="AL45" s="30">
        <v>73230.677775000004</v>
      </c>
      <c r="AM45" s="30">
        <v>86738.304619999981</v>
      </c>
      <c r="AN45" s="31">
        <v>103921.48349314589</v>
      </c>
      <c r="AO45" s="29">
        <v>7411.7333231318289</v>
      </c>
      <c r="AP45" s="30">
        <v>8315.1361226051686</v>
      </c>
      <c r="AQ45" s="30">
        <v>10006.184000010369</v>
      </c>
      <c r="AR45" s="30">
        <v>10653.663540481861</v>
      </c>
      <c r="AS45" s="30">
        <v>14036.270665887785</v>
      </c>
      <c r="AT45" s="30">
        <v>16070.393392020933</v>
      </c>
      <c r="AU45" s="30">
        <v>17683.976497264513</v>
      </c>
      <c r="AV45" s="30">
        <v>26783.569703432997</v>
      </c>
      <c r="AW45" s="30">
        <v>51276.511468077988</v>
      </c>
      <c r="AX45" s="30">
        <v>56588.15889257448</v>
      </c>
      <c r="AY45" s="30">
        <v>79804.567775000003</v>
      </c>
      <c r="AZ45" s="30">
        <v>93828.846819999977</v>
      </c>
      <c r="BA45" s="31">
        <v>111699.04349314589</v>
      </c>
      <c r="BB45" s="29">
        <v>8451.7333231318298</v>
      </c>
      <c r="BC45" s="30">
        <v>9575.1361226051686</v>
      </c>
      <c r="BD45" s="30">
        <v>11546.184000010369</v>
      </c>
      <c r="BE45" s="30">
        <v>12553.663540481861</v>
      </c>
      <c r="BF45" s="30">
        <v>16136.270665887785</v>
      </c>
      <c r="BG45" s="30">
        <v>18370.393392020931</v>
      </c>
      <c r="BH45" s="30">
        <v>20183.976497264513</v>
      </c>
      <c r="BI45" s="30">
        <v>30533.569703432997</v>
      </c>
      <c r="BJ45" s="30">
        <v>56091.191468077988</v>
      </c>
      <c r="BK45" s="30">
        <v>61958.378892574481</v>
      </c>
      <c r="BL45" s="30">
        <v>86378.457775000003</v>
      </c>
      <c r="BM45" s="30">
        <v>100919.38901999997</v>
      </c>
      <c r="BN45" s="31">
        <v>119476.60349314589</v>
      </c>
      <c r="BO45" s="29">
        <v>5895.5172026029259</v>
      </c>
      <c r="BP45" s="30">
        <v>6146.0613329268317</v>
      </c>
      <c r="BQ45" s="30">
        <v>7444.6894149963364</v>
      </c>
      <c r="BR45" s="30">
        <v>8450.019100484551</v>
      </c>
      <c r="BS45" s="30">
        <v>12266.64443122462</v>
      </c>
      <c r="BT45" s="30">
        <v>14171.10735630521</v>
      </c>
      <c r="BU45" s="30">
        <v>15643.790839261488</v>
      </c>
      <c r="BV45" s="30">
        <v>23826.92579849936</v>
      </c>
      <c r="BW45" s="30">
        <v>51764.210591965573</v>
      </c>
      <c r="BX45" s="30">
        <v>56712.437046876075</v>
      </c>
      <c r="BY45" s="30">
        <v>66537.127500000002</v>
      </c>
      <c r="BZ45" s="30">
        <v>77583.48</v>
      </c>
      <c r="CA45" s="31">
        <v>85341.827999999994</v>
      </c>
      <c r="CB45" s="29">
        <v>6573.8244847267306</v>
      </c>
      <c r="CC45" s="30">
        <v>7229.6823679007002</v>
      </c>
      <c r="CD45" s="30">
        <v>8771.5060325118193</v>
      </c>
      <c r="CE45" s="30">
        <v>9981.8393950618829</v>
      </c>
      <c r="CF45" s="30">
        <v>14242.947267698157</v>
      </c>
      <c r="CG45" s="30">
        <v>16446.81160870484</v>
      </c>
      <c r="CH45" s="30">
        <v>18145.262120118947</v>
      </c>
      <c r="CI45" s="30">
        <v>27591.073905344987</v>
      </c>
      <c r="CJ45" s="30">
        <v>57597.248607893838</v>
      </c>
      <c r="CK45" s="30">
        <v>63565.748241672351</v>
      </c>
      <c r="CL45" s="30">
        <v>79615.247499999998</v>
      </c>
      <c r="CM45" s="30">
        <v>92834.43</v>
      </c>
      <c r="CN45" s="31">
        <v>102858.674</v>
      </c>
      <c r="CO45" s="29">
        <v>7220.4406180715505</v>
      </c>
      <c r="CP45" s="30">
        <v>8276.3632424653297</v>
      </c>
      <c r="CQ45" s="30">
        <v>10054.713731872416</v>
      </c>
      <c r="CR45" s="30">
        <v>11306.860392048393</v>
      </c>
      <c r="CS45" s="30">
        <v>15971.721346427737</v>
      </c>
      <c r="CT45" s="30">
        <v>18448.061436195916</v>
      </c>
      <c r="CU45" s="30">
        <v>20347.245756727436</v>
      </c>
      <c r="CV45" s="30">
        <v>30938.261606787753</v>
      </c>
      <c r="CW45" s="30">
        <v>61680.375219043621</v>
      </c>
      <c r="CX45" s="30">
        <v>68363.066078029748</v>
      </c>
      <c r="CY45" s="30">
        <v>92236.66227999999</v>
      </c>
      <c r="CZ45" s="30">
        <v>107551.48337466763</v>
      </c>
      <c r="DA45" s="31">
        <v>116872.1508</v>
      </c>
      <c r="DB45" s="29">
        <v>8260.4406180715505</v>
      </c>
      <c r="DC45" s="30">
        <v>9536.3632424653297</v>
      </c>
      <c r="DD45" s="30">
        <v>11594.713731872416</v>
      </c>
      <c r="DE45" s="30">
        <v>13206.860392048393</v>
      </c>
      <c r="DF45" s="30">
        <v>18071.721346427737</v>
      </c>
      <c r="DG45" s="30">
        <v>20748.061436195916</v>
      </c>
      <c r="DH45" s="30">
        <v>22847.245756727436</v>
      </c>
      <c r="DI45" s="30">
        <v>34688.261606787753</v>
      </c>
      <c r="DJ45" s="30">
        <v>66495.055219043614</v>
      </c>
      <c r="DK45" s="30">
        <v>73733.286078029749</v>
      </c>
      <c r="DL45" s="30">
        <v>98810.552279999989</v>
      </c>
      <c r="DM45" s="30">
        <v>114642.02557466763</v>
      </c>
      <c r="DN45" s="31">
        <v>124649.7108</v>
      </c>
      <c r="DO45" s="29">
        <v>9300.4406180715505</v>
      </c>
      <c r="DP45" s="30">
        <v>10796.36324246533</v>
      </c>
      <c r="DQ45" s="30">
        <v>13134.713731872416</v>
      </c>
      <c r="DR45" s="30">
        <v>15106.860392048393</v>
      </c>
      <c r="DS45" s="30">
        <v>20171.721346427737</v>
      </c>
      <c r="DT45" s="30">
        <v>23048.061436195916</v>
      </c>
      <c r="DU45" s="30">
        <v>25347.245756727436</v>
      </c>
      <c r="DV45" s="30">
        <v>38438.261606787753</v>
      </c>
      <c r="DW45" s="30">
        <v>71309.735219043607</v>
      </c>
      <c r="DX45" s="30">
        <v>79103.50607802975</v>
      </c>
      <c r="DY45" s="30">
        <v>105384.44227999999</v>
      </c>
      <c r="DZ45" s="30">
        <v>121732.56777466762</v>
      </c>
      <c r="EA45" s="31">
        <v>132427.2708</v>
      </c>
    </row>
    <row r="46" spans="1:131" x14ac:dyDescent="0.25">
      <c r="A46" s="17">
        <v>37</v>
      </c>
      <c r="B46" s="29">
        <v>4103.4215603548828</v>
      </c>
      <c r="C46" s="30">
        <v>4502.7534676475179</v>
      </c>
      <c r="D46" s="30">
        <v>5452.0723005236778</v>
      </c>
      <c r="E46" s="30">
        <v>5835.5923518969394</v>
      </c>
      <c r="F46" s="30">
        <v>7990.92</v>
      </c>
      <c r="G46" s="30">
        <v>9252.18</v>
      </c>
      <c r="H46" s="30">
        <v>10222.379999999999</v>
      </c>
      <c r="I46" s="30">
        <v>15646.10854966887</v>
      </c>
      <c r="J46" s="30">
        <v>36681.610300195251</v>
      </c>
      <c r="K46" s="30">
        <v>39659.618316780005</v>
      </c>
      <c r="L46" s="30">
        <v>51591.359574000016</v>
      </c>
      <c r="M46" s="30">
        <v>57448.80668799999</v>
      </c>
      <c r="N46" s="31">
        <v>71312.452296112693</v>
      </c>
      <c r="O46" s="29">
        <v>5348.9626494619361</v>
      </c>
      <c r="P46" s="30">
        <v>5892.5644002391182</v>
      </c>
      <c r="Q46" s="30">
        <v>7102.8083566365312</v>
      </c>
      <c r="R46" s="30">
        <v>7797.6877510699351</v>
      </c>
      <c r="S46" s="30">
        <v>10750.44125123616</v>
      </c>
      <c r="T46" s="30">
        <v>12415.11272655229</v>
      </c>
      <c r="U46" s="30">
        <v>13698.44097784427</v>
      </c>
      <c r="V46" s="30">
        <v>20835.608531845606</v>
      </c>
      <c r="W46" s="30">
        <v>41931.344514530691</v>
      </c>
      <c r="X46" s="30">
        <v>45827.598392096654</v>
      </c>
      <c r="Y46" s="30">
        <v>63361.667574000014</v>
      </c>
      <c r="Z46" s="30">
        <v>73074.661687999993</v>
      </c>
      <c r="AA46" s="31">
        <v>87077.613696112705</v>
      </c>
      <c r="AB46" s="29">
        <v>6464.3527976228916</v>
      </c>
      <c r="AC46" s="30">
        <v>7155.1488168481965</v>
      </c>
      <c r="AD46" s="30">
        <v>8590.4144465077516</v>
      </c>
      <c r="AE46" s="30">
        <v>8898.0448813726816</v>
      </c>
      <c r="AF46" s="30">
        <v>12111.521903401734</v>
      </c>
      <c r="AG46" s="30">
        <v>13972.643997243667</v>
      </c>
      <c r="AH46" s="30">
        <v>15407.324099057076</v>
      </c>
      <c r="AI46" s="30">
        <v>23373.377969059042</v>
      </c>
      <c r="AJ46" s="30">
        <v>47181.07872886613</v>
      </c>
      <c r="AK46" s="30">
        <v>51995.578467413303</v>
      </c>
      <c r="AL46" s="30">
        <v>75131.975574000011</v>
      </c>
      <c r="AM46" s="30">
        <v>88700.516688000003</v>
      </c>
      <c r="AN46" s="31">
        <v>105697.77742907617</v>
      </c>
      <c r="AO46" s="29">
        <v>7504.3527976228916</v>
      </c>
      <c r="AP46" s="30">
        <v>8415.1488168481956</v>
      </c>
      <c r="AQ46" s="30">
        <v>10130.414446507752</v>
      </c>
      <c r="AR46" s="30">
        <v>10798.044881372682</v>
      </c>
      <c r="AS46" s="30">
        <v>14211.521903401734</v>
      </c>
      <c r="AT46" s="30">
        <v>16272.643997243667</v>
      </c>
      <c r="AU46" s="30">
        <v>17907.324099057078</v>
      </c>
      <c r="AV46" s="30">
        <v>27123.377969059042</v>
      </c>
      <c r="AW46" s="30">
        <v>51995.758728866131</v>
      </c>
      <c r="AX46" s="30">
        <v>57365.798467413304</v>
      </c>
      <c r="AY46" s="30">
        <v>81705.86557400001</v>
      </c>
      <c r="AZ46" s="30">
        <v>95791.058888</v>
      </c>
      <c r="BA46" s="31">
        <v>113475.33742907617</v>
      </c>
      <c r="BB46" s="29">
        <v>8544.3527976228906</v>
      </c>
      <c r="BC46" s="30">
        <v>9675.1488168481956</v>
      </c>
      <c r="BD46" s="30">
        <v>11670.414446507752</v>
      </c>
      <c r="BE46" s="30">
        <v>12698.044881372682</v>
      </c>
      <c r="BF46" s="30">
        <v>16311.521903401734</v>
      </c>
      <c r="BG46" s="30">
        <v>18572.643997243667</v>
      </c>
      <c r="BH46" s="30">
        <v>20407.324099057078</v>
      </c>
      <c r="BI46" s="30">
        <v>30873.377969059042</v>
      </c>
      <c r="BJ46" s="30">
        <v>56810.438728866131</v>
      </c>
      <c r="BK46" s="30">
        <v>62736.018467413305</v>
      </c>
      <c r="BL46" s="30">
        <v>88279.75557400001</v>
      </c>
      <c r="BM46" s="30">
        <v>102881.601088</v>
      </c>
      <c r="BN46" s="31">
        <v>121252.89742907617</v>
      </c>
      <c r="BO46" s="29">
        <v>6044.5033287479346</v>
      </c>
      <c r="BP46" s="30">
        <v>6346.128986809209</v>
      </c>
      <c r="BQ46" s="30">
        <v>7686.2935436037014</v>
      </c>
      <c r="BR46" s="30">
        <v>8653.2222618897868</v>
      </c>
      <c r="BS46" s="30">
        <v>12515.05759241285</v>
      </c>
      <c r="BT46" s="30">
        <v>14458.318859219773</v>
      </c>
      <c r="BU46" s="30">
        <v>15960.87479815171</v>
      </c>
      <c r="BV46" s="30">
        <v>24310.551779244353</v>
      </c>
      <c r="BW46" s="30">
        <v>52404.557896316852</v>
      </c>
      <c r="BX46" s="30">
        <v>57446.759066423198</v>
      </c>
      <c r="BY46" s="30">
        <v>66599.255000000005</v>
      </c>
      <c r="BZ46" s="30">
        <v>78992.185000000012</v>
      </c>
      <c r="CA46" s="31">
        <v>85611.559800000003</v>
      </c>
      <c r="CB46" s="29">
        <v>6707.1130303227183</v>
      </c>
      <c r="CC46" s="30">
        <v>7376.7257607507554</v>
      </c>
      <c r="CD46" s="30">
        <v>8948.1382663960776</v>
      </c>
      <c r="CE46" s="30">
        <v>10185.9426902778</v>
      </c>
      <c r="CF46" s="30">
        <v>14489.183656563917</v>
      </c>
      <c r="CG46" s="30">
        <v>16731.299741096525</v>
      </c>
      <c r="CH46" s="30">
        <v>18459.338070535032</v>
      </c>
      <c r="CI46" s="30">
        <v>28069.555325555244</v>
      </c>
      <c r="CJ46" s="30">
        <v>58237.595912245117</v>
      </c>
      <c r="CK46" s="30">
        <v>64300.070261219473</v>
      </c>
      <c r="CL46" s="30">
        <v>79677.375</v>
      </c>
      <c r="CM46" s="30">
        <v>94243.135000000009</v>
      </c>
      <c r="CN46" s="31">
        <v>103128.40580000001</v>
      </c>
      <c r="CO46" s="29">
        <v>7338.5114660629933</v>
      </c>
      <c r="CP46" s="30">
        <v>8371.371200723157</v>
      </c>
      <c r="CQ46" s="30">
        <v>10167.590628064845</v>
      </c>
      <c r="CR46" s="30">
        <v>11512.476685014235</v>
      </c>
      <c r="CS46" s="30">
        <v>16217.486706026608</v>
      </c>
      <c r="CT46" s="30">
        <v>18731.601630492281</v>
      </c>
      <c r="CU46" s="30">
        <v>20660.280900973925</v>
      </c>
      <c r="CV46" s="30">
        <v>31414.093600913679</v>
      </c>
      <c r="CW46" s="30">
        <v>62320.722523394899</v>
      </c>
      <c r="CX46" s="30">
        <v>69097.38809757687</v>
      </c>
      <c r="CY46" s="30">
        <v>93159.028902799997</v>
      </c>
      <c r="CZ46" s="30">
        <v>107751.48337466763</v>
      </c>
      <c r="DA46" s="31">
        <v>117141.88260000001</v>
      </c>
      <c r="DB46" s="29">
        <v>8378.5114660629933</v>
      </c>
      <c r="DC46" s="30">
        <v>9631.371200723157</v>
      </c>
      <c r="DD46" s="30">
        <v>11707.590628064845</v>
      </c>
      <c r="DE46" s="30">
        <v>13412.476685014235</v>
      </c>
      <c r="DF46" s="30">
        <v>18317.486706026608</v>
      </c>
      <c r="DG46" s="30">
        <v>21031.601630492281</v>
      </c>
      <c r="DH46" s="30">
        <v>23160.280900973925</v>
      </c>
      <c r="DI46" s="30">
        <v>35164.093600913679</v>
      </c>
      <c r="DJ46" s="30">
        <v>67135.402523394892</v>
      </c>
      <c r="DK46" s="30">
        <v>74467.608097576871</v>
      </c>
      <c r="DL46" s="30">
        <v>99732.918902799996</v>
      </c>
      <c r="DM46" s="30">
        <v>114842.02557466763</v>
      </c>
      <c r="DN46" s="31">
        <v>124919.44260000001</v>
      </c>
      <c r="DO46" s="29">
        <v>9418.5114660629933</v>
      </c>
      <c r="DP46" s="30">
        <v>10891.371200723157</v>
      </c>
      <c r="DQ46" s="30">
        <v>13247.590628064845</v>
      </c>
      <c r="DR46" s="30">
        <v>15312.476685014235</v>
      </c>
      <c r="DS46" s="30">
        <v>20417.486706026608</v>
      </c>
      <c r="DT46" s="30">
        <v>23331.601630492281</v>
      </c>
      <c r="DU46" s="30">
        <v>25660.280900973925</v>
      </c>
      <c r="DV46" s="30">
        <v>38914.093600913679</v>
      </c>
      <c r="DW46" s="30">
        <v>71950.082523394885</v>
      </c>
      <c r="DX46" s="30">
        <v>79837.828097576872</v>
      </c>
      <c r="DY46" s="30">
        <v>106306.8089028</v>
      </c>
      <c r="DZ46" s="30">
        <v>121932.56777466762</v>
      </c>
      <c r="EA46" s="31">
        <v>132697.00260000001</v>
      </c>
    </row>
    <row r="47" spans="1:131" x14ac:dyDescent="0.25">
      <c r="A47" s="17">
        <v>38</v>
      </c>
      <c r="B47" s="29">
        <v>4197.0588361493992</v>
      </c>
      <c r="C47" s="30">
        <v>4604.9516203839594</v>
      </c>
      <c r="D47" s="30">
        <v>5576.7888290112533</v>
      </c>
      <c r="E47" s="30">
        <v>5983.5424462176588</v>
      </c>
      <c r="F47" s="30">
        <v>8174.18</v>
      </c>
      <c r="G47" s="30">
        <v>9464.84</v>
      </c>
      <c r="H47" s="30">
        <v>10457.58</v>
      </c>
      <c r="I47" s="30">
        <v>16007.958451025055</v>
      </c>
      <c r="J47" s="30">
        <v>37415.24250619916</v>
      </c>
      <c r="K47" s="30">
        <v>40452.810683115604</v>
      </c>
      <c r="L47" s="30">
        <v>52084.389943000009</v>
      </c>
      <c r="M47" s="30">
        <v>58451.518755999998</v>
      </c>
      <c r="N47" s="31">
        <v>72738.701342034954</v>
      </c>
      <c r="O47" s="29">
        <v>5442.5723735546871</v>
      </c>
      <c r="P47" s="30">
        <v>5994.7366530169838</v>
      </c>
      <c r="Q47" s="30">
        <v>7227.497963605002</v>
      </c>
      <c r="R47" s="30">
        <v>7950.970794840674</v>
      </c>
      <c r="S47" s="30">
        <v>10938.145597607869</v>
      </c>
      <c r="T47" s="30">
        <v>12633.105975731954</v>
      </c>
      <c r="U47" s="30">
        <v>13939.550195044987</v>
      </c>
      <c r="V47" s="30">
        <v>21207.019472145341</v>
      </c>
      <c r="W47" s="30">
        <v>42664.9767205346</v>
      </c>
      <c r="X47" s="30">
        <v>46620.790758432253</v>
      </c>
      <c r="Y47" s="30">
        <v>63854.697943000006</v>
      </c>
      <c r="Z47" s="30">
        <v>74677.373756000001</v>
      </c>
      <c r="AA47" s="31">
        <v>88503.862742034951</v>
      </c>
      <c r="AB47" s="29">
        <v>6556.9722721139542</v>
      </c>
      <c r="AC47" s="30">
        <v>7255.1615110912244</v>
      </c>
      <c r="AD47" s="30">
        <v>8714.644893005132</v>
      </c>
      <c r="AE47" s="30">
        <v>9045.1777418514394</v>
      </c>
      <c r="AF47" s="30">
        <v>12290.662174119732</v>
      </c>
      <c r="AG47" s="30">
        <v>14180.723176093748</v>
      </c>
      <c r="AH47" s="30">
        <v>15637.472394333414</v>
      </c>
      <c r="AI47" s="30">
        <v>23727.983564833805</v>
      </c>
      <c r="AJ47" s="30">
        <v>47914.71093487004</v>
      </c>
      <c r="AK47" s="30">
        <v>52788.770833748902</v>
      </c>
      <c r="AL47" s="30">
        <v>75625.005942999996</v>
      </c>
      <c r="AM47" s="30">
        <v>89587.521854880004</v>
      </c>
      <c r="AN47" s="31">
        <v>106174.61941752215</v>
      </c>
      <c r="AO47" s="29">
        <v>7596.9722721139542</v>
      </c>
      <c r="AP47" s="30">
        <v>8515.1615110912244</v>
      </c>
      <c r="AQ47" s="30">
        <v>10254.644893005132</v>
      </c>
      <c r="AR47" s="30">
        <v>10945.177741851439</v>
      </c>
      <c r="AS47" s="30">
        <v>14390.662174119732</v>
      </c>
      <c r="AT47" s="30">
        <v>16480.72317609375</v>
      </c>
      <c r="AU47" s="30">
        <v>18137.472394333414</v>
      </c>
      <c r="AV47" s="30">
        <v>27477.983564833805</v>
      </c>
      <c r="AW47" s="30">
        <v>52729.39093487004</v>
      </c>
      <c r="AX47" s="30">
        <v>58158.990833748903</v>
      </c>
      <c r="AY47" s="30">
        <v>82198.895942999996</v>
      </c>
      <c r="AZ47" s="30">
        <v>96678.06405488</v>
      </c>
      <c r="BA47" s="31">
        <v>113952.17941752214</v>
      </c>
      <c r="BB47" s="29">
        <v>8636.9722721139551</v>
      </c>
      <c r="BC47" s="30">
        <v>9775.1615110912244</v>
      </c>
      <c r="BD47" s="30">
        <v>11794.644893005132</v>
      </c>
      <c r="BE47" s="30">
        <v>12845.177741851439</v>
      </c>
      <c r="BF47" s="30">
        <v>16490.66217411973</v>
      </c>
      <c r="BG47" s="30">
        <v>18780.72317609375</v>
      </c>
      <c r="BH47" s="30">
        <v>20637.472394333414</v>
      </c>
      <c r="BI47" s="30">
        <v>31227.983564833805</v>
      </c>
      <c r="BJ47" s="30">
        <v>57544.07093487004</v>
      </c>
      <c r="BK47" s="30">
        <v>63529.210833748904</v>
      </c>
      <c r="BL47" s="30">
        <v>88772.785942999995</v>
      </c>
      <c r="BM47" s="30">
        <v>103768.60625488</v>
      </c>
      <c r="BN47" s="31">
        <v>121729.73941752214</v>
      </c>
      <c r="BO47" s="29">
        <v>6197.4820975429657</v>
      </c>
      <c r="BP47" s="30">
        <v>6485.5138309860677</v>
      </c>
      <c r="BQ47" s="30">
        <v>7855.7291656503294</v>
      </c>
      <c r="BR47" s="30">
        <v>8861.1465297396189</v>
      </c>
      <c r="BS47" s="30">
        <v>12768.428428511759</v>
      </c>
      <c r="BT47" s="30">
        <v>14753.37960071767</v>
      </c>
      <c r="BU47" s="30">
        <v>16287.212253316779</v>
      </c>
      <c r="BV47" s="30">
        <v>24815.375352097813</v>
      </c>
      <c r="BW47" s="30">
        <v>53055.717124535018</v>
      </c>
      <c r="BX47" s="30">
        <v>58193.820499050125</v>
      </c>
      <c r="BY47" s="30">
        <v>68102.670000000013</v>
      </c>
      <c r="BZ47" s="30">
        <v>80674.790000000008</v>
      </c>
      <c r="CA47" s="31">
        <v>88742.269</v>
      </c>
      <c r="CB47" s="29">
        <v>6839.9468409621186</v>
      </c>
      <c r="CC47" s="30">
        <v>7521.3406772740091</v>
      </c>
      <c r="CD47" s="30">
        <v>9124.6956900564437</v>
      </c>
      <c r="CE47" s="30">
        <v>10394.23204542325</v>
      </c>
      <c r="CF47" s="30">
        <v>14740.387460512489</v>
      </c>
      <c r="CG47" s="30">
        <v>17023.589753812321</v>
      </c>
      <c r="CH47" s="30">
        <v>18782.598194008355</v>
      </c>
      <c r="CI47" s="30">
        <v>28568.916120160735</v>
      </c>
      <c r="CJ47" s="30">
        <v>58888.755140463283</v>
      </c>
      <c r="CK47" s="30">
        <v>65047.131693846401</v>
      </c>
      <c r="CL47" s="30">
        <v>81180.790000000008</v>
      </c>
      <c r="CM47" s="30">
        <v>95925.74</v>
      </c>
      <c r="CN47" s="31">
        <v>106259.11500000001</v>
      </c>
      <c r="CO47" s="29">
        <v>7451.7896552891043</v>
      </c>
      <c r="CP47" s="30">
        <v>8521.3501587423452</v>
      </c>
      <c r="CQ47" s="30">
        <v>10351.391795925147</v>
      </c>
      <c r="CR47" s="30">
        <v>11722.077452541593</v>
      </c>
      <c r="CS47" s="30">
        <v>16468.4149900296</v>
      </c>
      <c r="CT47" s="30">
        <v>19023.070813818904</v>
      </c>
      <c r="CU47" s="30">
        <v>20982.612138431574</v>
      </c>
      <c r="CV47" s="30">
        <v>31910.642011585034</v>
      </c>
      <c r="CW47" s="30">
        <v>62971.881751613066</v>
      </c>
      <c r="CX47" s="30">
        <v>69844.449530203798</v>
      </c>
      <c r="CY47" s="30">
        <v>94090.619191827995</v>
      </c>
      <c r="CZ47" s="30">
        <v>107951.48337466763</v>
      </c>
      <c r="DA47" s="31">
        <v>118313.30142600002</v>
      </c>
      <c r="DB47" s="29">
        <v>8491.7896552891034</v>
      </c>
      <c r="DC47" s="30">
        <v>9781.3501587423452</v>
      </c>
      <c r="DD47" s="30">
        <v>11891.391795925147</v>
      </c>
      <c r="DE47" s="30">
        <v>13622.077452541593</v>
      </c>
      <c r="DF47" s="30">
        <v>18568.4149900296</v>
      </c>
      <c r="DG47" s="30">
        <v>21323.070813818904</v>
      </c>
      <c r="DH47" s="30">
        <v>23482.612138431574</v>
      </c>
      <c r="DI47" s="30">
        <v>35660.642011585034</v>
      </c>
      <c r="DJ47" s="30">
        <v>67786.561751613059</v>
      </c>
      <c r="DK47" s="30">
        <v>75214.669530203799</v>
      </c>
      <c r="DL47" s="30">
        <v>100664.50919182799</v>
      </c>
      <c r="DM47" s="30">
        <v>115042.02557466763</v>
      </c>
      <c r="DN47" s="31">
        <v>126090.86142600002</v>
      </c>
      <c r="DO47" s="29">
        <v>9531.7896552891034</v>
      </c>
      <c r="DP47" s="30">
        <v>11041.350158742345</v>
      </c>
      <c r="DQ47" s="30">
        <v>13431.391795925147</v>
      </c>
      <c r="DR47" s="30">
        <v>15522.077452541593</v>
      </c>
      <c r="DS47" s="30">
        <v>20668.4149900296</v>
      </c>
      <c r="DT47" s="30">
        <v>23623.070813818904</v>
      </c>
      <c r="DU47" s="30">
        <v>25982.612138431574</v>
      </c>
      <c r="DV47" s="30">
        <v>39410.642011585034</v>
      </c>
      <c r="DW47" s="30">
        <v>72601.241751613052</v>
      </c>
      <c r="DX47" s="30">
        <v>80584.8895302038</v>
      </c>
      <c r="DY47" s="30">
        <v>107238.39919182799</v>
      </c>
      <c r="DZ47" s="30">
        <v>122132.56777466762</v>
      </c>
      <c r="EA47" s="31">
        <v>133868.42142600002</v>
      </c>
    </row>
    <row r="48" spans="1:131" x14ac:dyDescent="0.25">
      <c r="A48" s="17">
        <v>39</v>
      </c>
      <c r="B48" s="29">
        <v>4293.622441839063</v>
      </c>
      <c r="C48" s="30">
        <v>4710.0691429197523</v>
      </c>
      <c r="D48" s="30">
        <v>5704.4258308812205</v>
      </c>
      <c r="E48" s="30">
        <v>6135.4121288582946</v>
      </c>
      <c r="F48" s="30">
        <v>8363.32</v>
      </c>
      <c r="G48" s="30">
        <v>9684.36</v>
      </c>
      <c r="H48" s="30">
        <v>10700.619999999999</v>
      </c>
      <c r="I48" s="30">
        <v>16382.58151042887</v>
      </c>
      <c r="J48" s="30">
        <v>38163.547356323143</v>
      </c>
      <c r="K48" s="30">
        <v>41261.866896777916</v>
      </c>
      <c r="L48" s="30">
        <v>52577.420312000002</v>
      </c>
      <c r="M48" s="30">
        <v>60007.530824000001</v>
      </c>
      <c r="N48" s="31">
        <v>74193.475368875661</v>
      </c>
      <c r="O48" s="29">
        <v>5539.7619653649726</v>
      </c>
      <c r="P48" s="30">
        <v>6102.2132531853122</v>
      </c>
      <c r="Q48" s="30">
        <v>7357.826378228282</v>
      </c>
      <c r="R48" s="30">
        <v>8126.2596552801187</v>
      </c>
      <c r="S48" s="30">
        <v>11155.751381226486</v>
      </c>
      <c r="T48" s="30">
        <v>12884.756891158726</v>
      </c>
      <c r="U48" s="30">
        <v>14217.667983744184</v>
      </c>
      <c r="V48" s="30">
        <v>21632.076310498818</v>
      </c>
      <c r="W48" s="30">
        <v>43282.038215300199</v>
      </c>
      <c r="X48" s="30">
        <v>46989.276966714802</v>
      </c>
      <c r="Y48" s="30">
        <v>64010.193312000003</v>
      </c>
      <c r="Z48" s="30">
        <v>80066.3090065</v>
      </c>
      <c r="AA48" s="31">
        <v>89075.428674669063</v>
      </c>
      <c r="AB48" s="29">
        <v>6649.5917466050169</v>
      </c>
      <c r="AC48" s="30">
        <v>7355.1742053342532</v>
      </c>
      <c r="AD48" s="30">
        <v>8838.8753395025142</v>
      </c>
      <c r="AE48" s="30">
        <v>9227.1282778711302</v>
      </c>
      <c r="AF48" s="30">
        <v>12516.584916131051</v>
      </c>
      <c r="AG48" s="30">
        <v>14441.272327397124</v>
      </c>
      <c r="AH48" s="30">
        <v>15925.079025231178</v>
      </c>
      <c r="AI48" s="30">
        <v>24164.788416851919</v>
      </c>
      <c r="AJ48" s="30">
        <v>48400.529074277256</v>
      </c>
      <c r="AK48" s="30">
        <v>53216.687036651689</v>
      </c>
      <c r="AL48" s="30">
        <v>75642.966312000004</v>
      </c>
      <c r="AM48" s="30">
        <v>90483.397073428801</v>
      </c>
      <c r="AN48" s="31">
        <v>107236.36561169737</v>
      </c>
      <c r="AO48" s="29">
        <v>7689.5917466050169</v>
      </c>
      <c r="AP48" s="30">
        <v>8615.1742053342532</v>
      </c>
      <c r="AQ48" s="30">
        <v>10378.875339502514</v>
      </c>
      <c r="AR48" s="30">
        <v>11127.12827787113</v>
      </c>
      <c r="AS48" s="30">
        <v>14616.584916131051</v>
      </c>
      <c r="AT48" s="30">
        <v>16741.272327397124</v>
      </c>
      <c r="AU48" s="30">
        <v>18425.079025231178</v>
      </c>
      <c r="AV48" s="30">
        <v>27914.788416851919</v>
      </c>
      <c r="AW48" s="30">
        <v>53215.209074277256</v>
      </c>
      <c r="AX48" s="30">
        <v>58586.90703665169</v>
      </c>
      <c r="AY48" s="30">
        <v>82216.856312000004</v>
      </c>
      <c r="AZ48" s="30">
        <v>97573.939273428798</v>
      </c>
      <c r="BA48" s="31">
        <v>115013.92561169737</v>
      </c>
      <c r="BB48" s="29">
        <v>8729.5917466050159</v>
      </c>
      <c r="BC48" s="30">
        <v>9875.1742053342532</v>
      </c>
      <c r="BD48" s="30">
        <v>11918.875339502514</v>
      </c>
      <c r="BE48" s="30">
        <v>13027.12827787113</v>
      </c>
      <c r="BF48" s="30">
        <v>16716.584916131051</v>
      </c>
      <c r="BG48" s="30">
        <v>19041.272327397124</v>
      </c>
      <c r="BH48" s="30">
        <v>20925.079025231178</v>
      </c>
      <c r="BI48" s="30">
        <v>31664.788416851919</v>
      </c>
      <c r="BJ48" s="30">
        <v>58029.889074277256</v>
      </c>
      <c r="BK48" s="30">
        <v>63957.127036651691</v>
      </c>
      <c r="BL48" s="30">
        <v>88790.746312000003</v>
      </c>
      <c r="BM48" s="30">
        <v>104664.48147342879</v>
      </c>
      <c r="BN48" s="31">
        <v>122791.48561169737</v>
      </c>
      <c r="BO48" s="29">
        <v>6354.4483719823202</v>
      </c>
      <c r="BP48" s="30">
        <v>6629.0907071758547</v>
      </c>
      <c r="BQ48" s="30">
        <v>8028.4281761064822</v>
      </c>
      <c r="BR48" s="30">
        <v>9075.1800825514729</v>
      </c>
      <c r="BS48" s="30">
        <v>13029.915943809447</v>
      </c>
      <c r="BT48" s="30">
        <v>15057.913836656355</v>
      </c>
      <c r="BU48" s="30">
        <v>16624.432976299053</v>
      </c>
      <c r="BV48" s="30">
        <v>25338.068176888428</v>
      </c>
      <c r="BW48" s="30">
        <v>53686.292067736518</v>
      </c>
      <c r="BX48" s="30">
        <v>58918.508112883981</v>
      </c>
      <c r="BY48" s="30">
        <v>70648.884999999995</v>
      </c>
      <c r="BZ48" s="30">
        <v>83007.494999999995</v>
      </c>
      <c r="CA48" s="31">
        <v>92138.31945000001</v>
      </c>
      <c r="CB48" s="29">
        <v>6974.3117095869602</v>
      </c>
      <c r="CC48" s="30">
        <v>7667.1594096691515</v>
      </c>
      <c r="CD48" s="30">
        <v>9301.6975668674422</v>
      </c>
      <c r="CE48" s="30">
        <v>10624.713012065102</v>
      </c>
      <c r="CF48" s="30">
        <v>15022.420641210852</v>
      </c>
      <c r="CG48" s="30">
        <v>17350.706459042787</v>
      </c>
      <c r="CH48" s="30">
        <v>19144.317832766614</v>
      </c>
      <c r="CI48" s="30">
        <v>29124.781861050215</v>
      </c>
      <c r="CJ48" s="30">
        <v>59373.504133266579</v>
      </c>
      <c r="CK48" s="30">
        <v>65282.297079480522</v>
      </c>
      <c r="CL48" s="30">
        <v>82240.854999999996</v>
      </c>
      <c r="CM48" s="30">
        <v>96224.985000000001</v>
      </c>
      <c r="CN48" s="31">
        <v>106989.55845000001</v>
      </c>
      <c r="CO48" s="29">
        <v>7564.2137899597647</v>
      </c>
      <c r="CP48" s="30">
        <v>8669.6140123200785</v>
      </c>
      <c r="CQ48" s="30">
        <v>10532.890980884567</v>
      </c>
      <c r="CR48" s="30">
        <v>11970.229430045252</v>
      </c>
      <c r="CS48" s="30">
        <v>16772.563041350331</v>
      </c>
      <c r="CT48" s="30">
        <v>19374.359927783738</v>
      </c>
      <c r="CU48" s="30">
        <v>21370.581653959744</v>
      </c>
      <c r="CV48" s="30">
        <v>32501.762424209028</v>
      </c>
      <c r="CW48" s="30">
        <v>63354.55257913762</v>
      </c>
      <c r="CX48" s="30">
        <v>70089.670793288344</v>
      </c>
      <c r="CY48" s="30">
        <v>95031.525383746281</v>
      </c>
      <c r="CZ48" s="30">
        <v>108335.93893747075</v>
      </c>
      <c r="DA48" s="31">
        <v>119496.43444026003</v>
      </c>
      <c r="DB48" s="29">
        <v>8604.2137899597656</v>
      </c>
      <c r="DC48" s="30">
        <v>9929.6140123200785</v>
      </c>
      <c r="DD48" s="30">
        <v>12072.890980884567</v>
      </c>
      <c r="DE48" s="30">
        <v>13870.229430045252</v>
      </c>
      <c r="DF48" s="30">
        <v>18872.563041350331</v>
      </c>
      <c r="DG48" s="30">
        <v>21674.359927783738</v>
      </c>
      <c r="DH48" s="30">
        <v>23870.581653959744</v>
      </c>
      <c r="DI48" s="30">
        <v>36251.762424209024</v>
      </c>
      <c r="DJ48" s="30">
        <v>68169.232579137621</v>
      </c>
      <c r="DK48" s="30">
        <v>75459.890793288345</v>
      </c>
      <c r="DL48" s="30">
        <v>101605.41538374628</v>
      </c>
      <c r="DM48" s="30">
        <v>115426.48113747075</v>
      </c>
      <c r="DN48" s="31">
        <v>127273.99444026002</v>
      </c>
      <c r="DO48" s="29">
        <v>9644.2137899597656</v>
      </c>
      <c r="DP48" s="30">
        <v>11189.614012320078</v>
      </c>
      <c r="DQ48" s="30">
        <v>13612.890980884567</v>
      </c>
      <c r="DR48" s="30">
        <v>15770.229430045252</v>
      </c>
      <c r="DS48" s="30">
        <v>20972.563041350331</v>
      </c>
      <c r="DT48" s="30">
        <v>23974.359927783738</v>
      </c>
      <c r="DU48" s="30">
        <v>26370.581653959744</v>
      </c>
      <c r="DV48" s="30">
        <v>40001.762424209024</v>
      </c>
      <c r="DW48" s="30">
        <v>72983.912579137614</v>
      </c>
      <c r="DX48" s="30">
        <v>80830.110793288346</v>
      </c>
      <c r="DY48" s="30">
        <v>108179.30538374628</v>
      </c>
      <c r="DZ48" s="30">
        <v>122517.02333747075</v>
      </c>
      <c r="EA48" s="31">
        <v>135051.55444026002</v>
      </c>
    </row>
    <row r="49" spans="1:131" x14ac:dyDescent="0.25">
      <c r="A49" s="17">
        <v>40</v>
      </c>
      <c r="B49" s="29">
        <v>4391.155591348389</v>
      </c>
      <c r="C49" s="30">
        <v>4818.1065553541512</v>
      </c>
      <c r="D49" s="30">
        <v>5834.9839958901857</v>
      </c>
      <c r="E49" s="30">
        <v>6289.2412666718164</v>
      </c>
      <c r="F49" s="30">
        <v>8551.48</v>
      </c>
      <c r="G49" s="30">
        <v>9901.92</v>
      </c>
      <c r="H49" s="30">
        <v>10939.74</v>
      </c>
      <c r="I49" s="30">
        <v>16744.722594774241</v>
      </c>
      <c r="J49" s="30">
        <v>38926.818303449603</v>
      </c>
      <c r="K49" s="30">
        <v>42087.104234713472</v>
      </c>
      <c r="L49" s="30">
        <v>53621.959395999991</v>
      </c>
      <c r="M49" s="30">
        <v>61193.942891999992</v>
      </c>
      <c r="N49" s="31">
        <v>75677.344876253177</v>
      </c>
      <c r="O49" s="29">
        <v>5649.399776388289</v>
      </c>
      <c r="P49" s="30">
        <v>6223.8858838491224</v>
      </c>
      <c r="Q49" s="30">
        <v>7504.3744210387176</v>
      </c>
      <c r="R49" s="30">
        <v>8303.3457418512789</v>
      </c>
      <c r="S49" s="30">
        <v>11372.080387011336</v>
      </c>
      <c r="T49" s="30">
        <v>13135.010475782532</v>
      </c>
      <c r="U49" s="30">
        <v>14492.854623196754</v>
      </c>
      <c r="V49" s="30">
        <v>22049.516111465153</v>
      </c>
      <c r="W49" s="30">
        <v>44007.328305907358</v>
      </c>
      <c r="X49" s="30">
        <v>47743.953956838901</v>
      </c>
      <c r="Y49" s="30">
        <v>64415.322743499979</v>
      </c>
      <c r="Z49" s="30">
        <v>80866.972096565005</v>
      </c>
      <c r="AA49" s="31">
        <v>89646.994607303161</v>
      </c>
      <c r="AB49" s="29">
        <v>6742.2112210960795</v>
      </c>
      <c r="AC49" s="30">
        <v>7455.186899577282</v>
      </c>
      <c r="AD49" s="30">
        <v>8963.1057859998946</v>
      </c>
      <c r="AE49" s="30">
        <v>9410.2806621336367</v>
      </c>
      <c r="AF49" s="30">
        <v>12741.184725485416</v>
      </c>
      <c r="AG49" s="30">
        <v>14701.079534549357</v>
      </c>
      <c r="AH49" s="30">
        <v>16210.874000333439</v>
      </c>
      <c r="AI49" s="30">
        <v>24598.533707557464</v>
      </c>
      <c r="AJ49" s="30">
        <v>48562.008957771337</v>
      </c>
      <c r="AK49" s="30">
        <v>53315.995325222466</v>
      </c>
      <c r="AL49" s="30">
        <v>75751.033289530489</v>
      </c>
      <c r="AM49" s="30">
        <v>91388.231044163083</v>
      </c>
      <c r="AN49" s="31">
        <v>108308.72926781434</v>
      </c>
      <c r="AO49" s="29">
        <v>7782.2112210960795</v>
      </c>
      <c r="AP49" s="30">
        <v>8715.186899577282</v>
      </c>
      <c r="AQ49" s="30">
        <v>10503.105785999895</v>
      </c>
      <c r="AR49" s="30">
        <v>11310.280662133637</v>
      </c>
      <c r="AS49" s="30">
        <v>14841.184725485416</v>
      </c>
      <c r="AT49" s="30">
        <v>17001.079534549357</v>
      </c>
      <c r="AU49" s="30">
        <v>18710.874000333439</v>
      </c>
      <c r="AV49" s="30">
        <v>28348.533707557464</v>
      </c>
      <c r="AW49" s="30">
        <v>53376.688957771337</v>
      </c>
      <c r="AX49" s="30">
        <v>58686.215325222467</v>
      </c>
      <c r="AY49" s="30">
        <v>82324.923289530489</v>
      </c>
      <c r="AZ49" s="30">
        <v>98478.77324416308</v>
      </c>
      <c r="BA49" s="31">
        <v>116086.28926781434</v>
      </c>
      <c r="BB49" s="29">
        <v>8822.2112210960804</v>
      </c>
      <c r="BC49" s="30">
        <v>9975.186899577282</v>
      </c>
      <c r="BD49" s="30">
        <v>12043.105785999895</v>
      </c>
      <c r="BE49" s="30">
        <v>13210.280662133637</v>
      </c>
      <c r="BF49" s="30">
        <v>16941.184725485415</v>
      </c>
      <c r="BG49" s="30">
        <v>19301.079534549357</v>
      </c>
      <c r="BH49" s="30">
        <v>21210.874000333439</v>
      </c>
      <c r="BI49" s="30">
        <v>32098.533707557464</v>
      </c>
      <c r="BJ49" s="30">
        <v>58191.368957771338</v>
      </c>
      <c r="BK49" s="30">
        <v>64056.435325222468</v>
      </c>
      <c r="BL49" s="30">
        <v>88898.813289530488</v>
      </c>
      <c r="BM49" s="30">
        <v>105569.31544416308</v>
      </c>
      <c r="BN49" s="31">
        <v>123863.84926781434</v>
      </c>
      <c r="BO49" s="29">
        <v>6515.3964355265298</v>
      </c>
      <c r="BP49" s="30">
        <v>6776.8961663384807</v>
      </c>
      <c r="BQ49" s="30">
        <v>8207.5847813542769</v>
      </c>
      <c r="BR49" s="30">
        <v>9292.6243941917492</v>
      </c>
      <c r="BS49" s="30">
        <v>13288.94444329868</v>
      </c>
      <c r="BT49" s="30">
        <v>15358.334557854851</v>
      </c>
      <c r="BU49" s="30">
        <v>16954.411744248191</v>
      </c>
      <c r="BV49" s="30">
        <v>25839.775064790803</v>
      </c>
      <c r="BW49" s="30">
        <v>54322.22806075729</v>
      </c>
      <c r="BX49" s="30">
        <v>59649.731470135972</v>
      </c>
      <c r="BY49" s="30">
        <v>72326.100000000006</v>
      </c>
      <c r="BZ49" s="30">
        <v>84896.900000000023</v>
      </c>
      <c r="CA49" s="31">
        <v>92537.621000000028</v>
      </c>
      <c r="CB49" s="29">
        <v>7107.4166417121005</v>
      </c>
      <c r="CC49" s="30">
        <v>7814.6023170448834</v>
      </c>
      <c r="CD49" s="30">
        <v>9479.6605726517082</v>
      </c>
      <c r="CE49" s="30">
        <v>10857.900613815431</v>
      </c>
      <c r="CF49" s="30">
        <v>15302.052292151087</v>
      </c>
      <c r="CG49" s="30">
        <v>17674.696845183313</v>
      </c>
      <c r="CH49" s="30">
        <v>19500.369107811064</v>
      </c>
      <c r="CI49" s="30">
        <v>29665.710288869235</v>
      </c>
      <c r="CJ49" s="30">
        <v>59967.239174599243</v>
      </c>
      <c r="CK49" s="30">
        <v>65935.120050275335</v>
      </c>
      <c r="CL49" s="30">
        <v>82652.059274999992</v>
      </c>
      <c r="CM49" s="30">
        <v>97187.234850000008</v>
      </c>
      <c r="CN49" s="31">
        <v>108059.45403450001</v>
      </c>
      <c r="CO49" s="29">
        <v>7670.2554450781481</v>
      </c>
      <c r="CP49" s="30">
        <v>8816.9577898182506</v>
      </c>
      <c r="CQ49" s="30">
        <v>10709.967044985488</v>
      </c>
      <c r="CR49" s="30">
        <v>12220.65436378413</v>
      </c>
      <c r="CS49" s="30">
        <v>17074.648790302152</v>
      </c>
      <c r="CT49" s="30">
        <v>19723.824646884699</v>
      </c>
      <c r="CU49" s="30">
        <v>21754.827965034328</v>
      </c>
      <c r="CV49" s="30">
        <v>33084.568253125079</v>
      </c>
      <c r="CW49" s="30">
        <v>63918.74695428861</v>
      </c>
      <c r="CX49" s="30">
        <v>70334.89205637289</v>
      </c>
      <c r="CY49" s="30">
        <v>95981.840637583751</v>
      </c>
      <c r="CZ49" s="30">
        <v>109419.29832684547</v>
      </c>
      <c r="DA49" s="31">
        <v>120691.39878466263</v>
      </c>
      <c r="DB49" s="29">
        <v>8710.2554450781481</v>
      </c>
      <c r="DC49" s="30">
        <v>10076.957789818251</v>
      </c>
      <c r="DD49" s="30">
        <v>12249.967044985488</v>
      </c>
      <c r="DE49" s="30">
        <v>14120.65436378413</v>
      </c>
      <c r="DF49" s="30">
        <v>19174.648790302152</v>
      </c>
      <c r="DG49" s="30">
        <v>22023.824646884699</v>
      </c>
      <c r="DH49" s="30">
        <v>24254.827965034328</v>
      </c>
      <c r="DI49" s="30">
        <v>36834.568253125079</v>
      </c>
      <c r="DJ49" s="30">
        <v>68733.426954288603</v>
      </c>
      <c r="DK49" s="30">
        <v>75705.112056372891</v>
      </c>
      <c r="DL49" s="30">
        <v>102555.73063758375</v>
      </c>
      <c r="DM49" s="30">
        <v>116509.84052684547</v>
      </c>
      <c r="DN49" s="31">
        <v>128468.95878466262</v>
      </c>
      <c r="DO49" s="29">
        <v>9750.2554450781481</v>
      </c>
      <c r="DP49" s="30">
        <v>11336.957789818251</v>
      </c>
      <c r="DQ49" s="30">
        <v>13789.967044985488</v>
      </c>
      <c r="DR49" s="30">
        <v>16020.65436378413</v>
      </c>
      <c r="DS49" s="30">
        <v>21274.648790302152</v>
      </c>
      <c r="DT49" s="30">
        <v>24323.824646884699</v>
      </c>
      <c r="DU49" s="30">
        <v>26754.827965034328</v>
      </c>
      <c r="DV49" s="30">
        <v>40584.568253125079</v>
      </c>
      <c r="DW49" s="30">
        <v>73548.106954288596</v>
      </c>
      <c r="DX49" s="30">
        <v>81075.332056372892</v>
      </c>
      <c r="DY49" s="30">
        <v>109129.62063758375</v>
      </c>
      <c r="DZ49" s="30">
        <v>123600.38272684546</v>
      </c>
      <c r="EA49" s="31">
        <v>136246.51878466262</v>
      </c>
    </row>
    <row r="50" spans="1:131" x14ac:dyDescent="0.25">
      <c r="A50" s="17">
        <v>41</v>
      </c>
      <c r="B50" s="29">
        <v>4877.6870479402423</v>
      </c>
      <c r="C50" s="30">
        <v>5364.3285248229613</v>
      </c>
      <c r="D50" s="30">
        <v>6490.7793296041727</v>
      </c>
      <c r="E50" s="30">
        <v>6701.3040444010821</v>
      </c>
      <c r="F50" s="30">
        <v>8840.58</v>
      </c>
      <c r="G50" s="30">
        <v>10236.1</v>
      </c>
      <c r="H50" s="30">
        <v>11309.199999999999</v>
      </c>
      <c r="I50" s="30">
        <v>17309.306653364369</v>
      </c>
      <c r="J50" s="30">
        <v>39705.354669518594</v>
      </c>
      <c r="K50" s="30">
        <v>42928.846319407741</v>
      </c>
      <c r="L50" s="30">
        <v>55172.498480000002</v>
      </c>
      <c r="M50" s="30">
        <v>62914.954960000017</v>
      </c>
      <c r="N50" s="31">
        <v>77190.891773778247</v>
      </c>
      <c r="O50" s="29">
        <v>5926.3626205616374</v>
      </c>
      <c r="P50" s="30">
        <v>6533.5639659291437</v>
      </c>
      <c r="Q50" s="30">
        <v>7875.5035656726059</v>
      </c>
      <c r="R50" s="30">
        <v>8622.1257661250584</v>
      </c>
      <c r="S50" s="30">
        <v>11785.648797854594</v>
      </c>
      <c r="T50" s="30">
        <v>13613.476929738696</v>
      </c>
      <c r="U50" s="30">
        <v>15021.532353769948</v>
      </c>
      <c r="V50" s="30">
        <v>22857.763323117997</v>
      </c>
      <c r="W50" s="30">
        <v>44277.93438413876</v>
      </c>
      <c r="X50" s="30">
        <v>47989.173323957642</v>
      </c>
      <c r="Y50" s="30">
        <v>65694.346860974998</v>
      </c>
      <c r="Z50" s="30">
        <v>80969</v>
      </c>
      <c r="AA50" s="31">
        <v>89717.359186138754</v>
      </c>
      <c r="AB50" s="29">
        <v>6834.8306955871421</v>
      </c>
      <c r="AC50" s="30">
        <v>7555.1995938203099</v>
      </c>
      <c r="AD50" s="30">
        <v>9087.3362324972768</v>
      </c>
      <c r="AE50" s="30">
        <v>9730.3464601004252</v>
      </c>
      <c r="AF50" s="30">
        <v>13154.999544827191</v>
      </c>
      <c r="AG50" s="30">
        <v>15179.981186967452</v>
      </c>
      <c r="AH50" s="30">
        <v>16739.896104814023</v>
      </c>
      <c r="AI50" s="30">
        <v>25407.36218390911</v>
      </c>
      <c r="AJ50" s="30">
        <v>48850.514098758926</v>
      </c>
      <c r="AK50" s="30">
        <v>53450.500328507544</v>
      </c>
      <c r="AL50" s="30">
        <v>76516.195241949987</v>
      </c>
      <c r="AM50" s="30">
        <v>92302.11335460472</v>
      </c>
      <c r="AN50" s="31">
        <v>109391.81656049249</v>
      </c>
      <c r="AO50" s="29">
        <v>7874.8306955871421</v>
      </c>
      <c r="AP50" s="30">
        <v>8815.1995938203108</v>
      </c>
      <c r="AQ50" s="30">
        <v>10627.336232497277</v>
      </c>
      <c r="AR50" s="30">
        <v>11630.346460100425</v>
      </c>
      <c r="AS50" s="30">
        <v>15254.999544827191</v>
      </c>
      <c r="AT50" s="30">
        <v>17479.981186967452</v>
      </c>
      <c r="AU50" s="30">
        <v>19239.896104814023</v>
      </c>
      <c r="AV50" s="30">
        <v>29157.36218390911</v>
      </c>
      <c r="AW50" s="30">
        <v>53665.194098758926</v>
      </c>
      <c r="AX50" s="30">
        <v>58820.720328507545</v>
      </c>
      <c r="AY50" s="30">
        <v>83090.085241949986</v>
      </c>
      <c r="AZ50" s="30">
        <v>99392.655554604717</v>
      </c>
      <c r="BA50" s="31">
        <v>117169.37656049248</v>
      </c>
      <c r="BB50" s="29">
        <v>8914.8306955871412</v>
      </c>
      <c r="BC50" s="30">
        <v>10075.199593820311</v>
      </c>
      <c r="BD50" s="30">
        <v>12167.336232497277</v>
      </c>
      <c r="BE50" s="30">
        <v>13530.346460100425</v>
      </c>
      <c r="BF50" s="30">
        <v>17354.999544827191</v>
      </c>
      <c r="BG50" s="30">
        <v>19779.981186967452</v>
      </c>
      <c r="BH50" s="30">
        <v>21739.896104814023</v>
      </c>
      <c r="BI50" s="30">
        <v>32907.362183909107</v>
      </c>
      <c r="BJ50" s="30">
        <v>58479.874098758926</v>
      </c>
      <c r="BK50" s="30">
        <v>64190.940328507546</v>
      </c>
      <c r="BL50" s="30">
        <v>89663.975241949986</v>
      </c>
      <c r="BM50" s="30">
        <v>106483.19775460471</v>
      </c>
      <c r="BN50" s="31">
        <v>124946.93656049248</v>
      </c>
      <c r="BO50" s="29">
        <v>6851.1134425491227</v>
      </c>
      <c r="BP50" s="30">
        <v>7617.0004501441636</v>
      </c>
      <c r="BQ50" s="30">
        <v>9224.785556878116</v>
      </c>
      <c r="BR50" s="30">
        <v>9712.3855611267845</v>
      </c>
      <c r="BS50" s="30">
        <v>13839.345811395671</v>
      </c>
      <c r="BT50" s="30">
        <v>15995.130643659137</v>
      </c>
      <c r="BU50" s="30">
        <v>17658.078594201561</v>
      </c>
      <c r="BV50" s="30">
        <v>26915.728529625507</v>
      </c>
      <c r="BW50" s="30">
        <v>55486.267438989496</v>
      </c>
      <c r="BX50" s="30">
        <v>60971.885690167095</v>
      </c>
      <c r="BY50" s="30">
        <v>74565.414999999994</v>
      </c>
      <c r="BZ50" s="30">
        <v>87359.405000000013</v>
      </c>
      <c r="CA50" s="31">
        <v>95221.751450000011</v>
      </c>
      <c r="CB50" s="29">
        <v>7865.3697790437918</v>
      </c>
      <c r="CC50" s="30">
        <v>8667.3546004509353</v>
      </c>
      <c r="CD50" s="30">
        <v>10504.384735086394</v>
      </c>
      <c r="CE50" s="30">
        <v>11291.093976759537</v>
      </c>
      <c r="CF50" s="30">
        <v>15866.788925184765</v>
      </c>
      <c r="CG50" s="30">
        <v>18328.204207851595</v>
      </c>
      <c r="CH50" s="30">
        <v>20222.361922964243</v>
      </c>
      <c r="CI50" s="30">
        <v>30769.672441858434</v>
      </c>
      <c r="CJ50" s="30">
        <v>60566.911566345232</v>
      </c>
      <c r="CK50" s="30">
        <v>66594.471250778093</v>
      </c>
      <c r="CL50" s="30">
        <v>83478.579867749999</v>
      </c>
      <c r="CM50" s="30">
        <v>98159.107198500002</v>
      </c>
      <c r="CN50" s="31">
        <v>109140.04857484502</v>
      </c>
      <c r="CO50" s="29">
        <v>8842.5596889586704</v>
      </c>
      <c r="CP50" s="30">
        <v>9680.8163064586024</v>
      </c>
      <c r="CQ50" s="30">
        <v>11740.607103345148</v>
      </c>
      <c r="CR50" s="30">
        <v>12664.861620680978</v>
      </c>
      <c r="CS50" s="30">
        <v>17651.661500582373</v>
      </c>
      <c r="CT50" s="30">
        <v>20391.640538619238</v>
      </c>
      <c r="CU50" s="30">
        <v>22492.549797997101</v>
      </c>
      <c r="CV50" s="30">
        <v>34212.661815545391</v>
      </c>
      <c r="CW50" s="30">
        <v>64123.362455494251</v>
      </c>
      <c r="CX50" s="30">
        <v>70530.281143205793</v>
      </c>
      <c r="CY50" s="30">
        <v>96941.659043959589</v>
      </c>
      <c r="CZ50" s="30">
        <v>110513.49131011392</v>
      </c>
      <c r="DA50" s="31">
        <v>121898.31277250925</v>
      </c>
      <c r="DB50" s="29">
        <v>9882.5596889586704</v>
      </c>
      <c r="DC50" s="30">
        <v>10940.816306458602</v>
      </c>
      <c r="DD50" s="30">
        <v>13280.607103345148</v>
      </c>
      <c r="DE50" s="30">
        <v>14564.861620680978</v>
      </c>
      <c r="DF50" s="30">
        <v>19751.661500582373</v>
      </c>
      <c r="DG50" s="30">
        <v>22691.640538619238</v>
      </c>
      <c r="DH50" s="30">
        <v>24992.549797997101</v>
      </c>
      <c r="DI50" s="30">
        <v>37962.661815545391</v>
      </c>
      <c r="DJ50" s="30">
        <v>68938.042455494244</v>
      </c>
      <c r="DK50" s="30">
        <v>75900.501143205795</v>
      </c>
      <c r="DL50" s="30">
        <v>103515.54904395959</v>
      </c>
      <c r="DM50" s="30">
        <v>117604.03351011392</v>
      </c>
      <c r="DN50" s="31">
        <v>129675.87277250925</v>
      </c>
      <c r="DO50" s="29">
        <v>10922.55968895867</v>
      </c>
      <c r="DP50" s="30">
        <v>12200.816306458602</v>
      </c>
      <c r="DQ50" s="30">
        <v>14820.607103345148</v>
      </c>
      <c r="DR50" s="30">
        <v>16464.861620680978</v>
      </c>
      <c r="DS50" s="30">
        <v>21851.661500582373</v>
      </c>
      <c r="DT50" s="30">
        <v>24991.640538619238</v>
      </c>
      <c r="DU50" s="30">
        <v>27492.549797997101</v>
      </c>
      <c r="DV50" s="30">
        <v>41712.661815545391</v>
      </c>
      <c r="DW50" s="30">
        <v>73752.722455494237</v>
      </c>
      <c r="DX50" s="30">
        <v>81270.721143205796</v>
      </c>
      <c r="DY50" s="30">
        <v>110089.43904395959</v>
      </c>
      <c r="DZ50" s="30">
        <v>124694.57571011392</v>
      </c>
      <c r="EA50" s="31">
        <v>137453.43277250926</v>
      </c>
    </row>
    <row r="51" spans="1:131" x14ac:dyDescent="0.25">
      <c r="A51" s="17">
        <v>42</v>
      </c>
      <c r="B51" s="29">
        <v>5041.4284693239451</v>
      </c>
      <c r="C51" s="30">
        <v>5544.87478166237</v>
      </c>
      <c r="D51" s="30">
        <v>6709.1201522381189</v>
      </c>
      <c r="E51" s="30">
        <v>6944.6840656312888</v>
      </c>
      <c r="F51" s="30">
        <v>9137.52</v>
      </c>
      <c r="G51" s="30">
        <v>10579.1</v>
      </c>
      <c r="H51" s="30">
        <v>11688.46</v>
      </c>
      <c r="I51" s="30">
        <v>17888.333082582576</v>
      </c>
      <c r="J51" s="30">
        <v>40499.46176290897</v>
      </c>
      <c r="K51" s="30">
        <v>43787.423245795893</v>
      </c>
      <c r="L51" s="30">
        <v>56563.537563999984</v>
      </c>
      <c r="M51" s="30">
        <v>64351.067028000019</v>
      </c>
      <c r="N51" s="31">
        <v>78734.709609253812</v>
      </c>
      <c r="O51" s="29">
        <v>6203.325464734985</v>
      </c>
      <c r="P51" s="30">
        <v>6843.242048009166</v>
      </c>
      <c r="Q51" s="30">
        <v>8246.6327103064941</v>
      </c>
      <c r="R51" s="30">
        <v>8883.8579016905969</v>
      </c>
      <c r="S51" s="30">
        <v>12117.966051737576</v>
      </c>
      <c r="T51" s="30">
        <v>13996.618052058613</v>
      </c>
      <c r="U51" s="30">
        <v>15444.816855683288</v>
      </c>
      <c r="V51" s="30">
        <v>23501.197125451203</v>
      </c>
      <c r="W51" s="30">
        <v>44558.093307974566</v>
      </c>
      <c r="X51" s="30">
        <v>48243.579130030288</v>
      </c>
      <c r="Y51" s="30">
        <v>66805.7912544875</v>
      </c>
      <c r="Z51" s="30">
        <v>81057.791047999999</v>
      </c>
      <c r="AA51" s="31">
        <v>90533.125753787928</v>
      </c>
      <c r="AB51" s="29">
        <v>7012.521073635221</v>
      </c>
      <c r="AC51" s="30">
        <v>7751.5507694699218</v>
      </c>
      <c r="AD51" s="30">
        <v>9323.791662858288</v>
      </c>
      <c r="AE51" s="30">
        <v>9995.0027621007885</v>
      </c>
      <c r="AF51" s="30">
        <v>13490.359294121086</v>
      </c>
      <c r="AG51" s="30">
        <v>15566.062640958968</v>
      </c>
      <c r="AH51" s="30">
        <v>17166.17912118385</v>
      </c>
      <c r="AI51" s="30">
        <v>26053.235601029221</v>
      </c>
      <c r="AJ51" s="30">
        <v>49116.724853040163</v>
      </c>
      <c r="AK51" s="30">
        <v>54032.735014264683</v>
      </c>
      <c r="AL51" s="30">
        <v>77048.044944975016</v>
      </c>
      <c r="AM51" s="30">
        <v>93225.134488150768</v>
      </c>
      <c r="AN51" s="31">
        <v>110485.73472609741</v>
      </c>
      <c r="AO51" s="29">
        <v>8052.521073635221</v>
      </c>
      <c r="AP51" s="30">
        <v>9011.5507694699227</v>
      </c>
      <c r="AQ51" s="30">
        <v>10863.791662858288</v>
      </c>
      <c r="AR51" s="30">
        <v>11895.002762100788</v>
      </c>
      <c r="AS51" s="30">
        <v>15590.359294121086</v>
      </c>
      <c r="AT51" s="30">
        <v>17866.062640958968</v>
      </c>
      <c r="AU51" s="30">
        <v>19666.17912118385</v>
      </c>
      <c r="AV51" s="30">
        <v>29803.235601029221</v>
      </c>
      <c r="AW51" s="30">
        <v>53931.404853040163</v>
      </c>
      <c r="AX51" s="30">
        <v>59402.955014264684</v>
      </c>
      <c r="AY51" s="30">
        <v>83621.934944975015</v>
      </c>
      <c r="AZ51" s="30">
        <v>100315.67668815076</v>
      </c>
      <c r="BA51" s="31">
        <v>118263.2947260974</v>
      </c>
      <c r="BB51" s="29">
        <v>9092.5210736352201</v>
      </c>
      <c r="BC51" s="30">
        <v>10271.550769469923</v>
      </c>
      <c r="BD51" s="30">
        <v>12403.791662858288</v>
      </c>
      <c r="BE51" s="30">
        <v>13795.002762100788</v>
      </c>
      <c r="BF51" s="30">
        <v>17690.359294121088</v>
      </c>
      <c r="BG51" s="30">
        <v>20166.062640958968</v>
      </c>
      <c r="BH51" s="30">
        <v>22166.17912118385</v>
      </c>
      <c r="BI51" s="30">
        <v>33553.235601029221</v>
      </c>
      <c r="BJ51" s="30">
        <v>58746.084853040164</v>
      </c>
      <c r="BK51" s="30">
        <v>64773.175014264685</v>
      </c>
      <c r="BL51" s="30">
        <v>90195.824944975015</v>
      </c>
      <c r="BM51" s="30">
        <v>107406.21888815076</v>
      </c>
      <c r="BN51" s="31">
        <v>126040.8547260974</v>
      </c>
      <c r="BO51" s="29">
        <v>7077.6110178228109</v>
      </c>
      <c r="BP51" s="30">
        <v>7869.2298470779469</v>
      </c>
      <c r="BQ51" s="30">
        <v>9529.265376140127</v>
      </c>
      <c r="BR51" s="30">
        <v>10050.748464731512</v>
      </c>
      <c r="BS51" s="30">
        <v>14269.013095075581</v>
      </c>
      <c r="BT51" s="30">
        <v>16492.029379084917</v>
      </c>
      <c r="BU51" s="30">
        <v>18207.423131586827</v>
      </c>
      <c r="BV51" s="30">
        <v>27755.789601856064</v>
      </c>
      <c r="BW51" s="30">
        <v>56662.990076380243</v>
      </c>
      <c r="BX51" s="30">
        <v>62309.131647469883</v>
      </c>
      <c r="BY51" s="30">
        <v>77207.33</v>
      </c>
      <c r="BZ51" s="30">
        <v>90122.21</v>
      </c>
      <c r="CA51" s="31">
        <v>98233.208900000012</v>
      </c>
      <c r="CB51" s="29">
        <v>8097.9729420445101</v>
      </c>
      <c r="CC51" s="30">
        <v>8923.7937813421304</v>
      </c>
      <c r="CD51" s="30">
        <v>10814.49243983956</v>
      </c>
      <c r="CE51" s="30">
        <v>11643.515095453517</v>
      </c>
      <c r="CF51" s="30">
        <v>16313.057305136772</v>
      </c>
      <c r="CG51" s="30">
        <v>18843.365218169434</v>
      </c>
      <c r="CH51" s="30">
        <v>20791.569009894854</v>
      </c>
      <c r="CI51" s="30">
        <v>31636.810249216654</v>
      </c>
      <c r="CJ51" s="30">
        <v>61172.580682008687</v>
      </c>
      <c r="CK51" s="30">
        <v>67260.415963285879</v>
      </c>
      <c r="CL51" s="30">
        <v>84313.365666427504</v>
      </c>
      <c r="CM51" s="30">
        <v>99140.698270485009</v>
      </c>
      <c r="CN51" s="31">
        <v>110231.44906059347</v>
      </c>
      <c r="CO51" s="29">
        <v>9081.2910596392303</v>
      </c>
      <c r="CP51" s="30">
        <v>9941.5199931986772</v>
      </c>
      <c r="CQ51" s="30">
        <v>12056.386383420078</v>
      </c>
      <c r="CR51" s="30">
        <v>12759.573056714142</v>
      </c>
      <c r="CS51" s="30">
        <v>18114.615045423725</v>
      </c>
      <c r="CT51" s="30">
        <v>20925.05035212222</v>
      </c>
      <c r="CU51" s="30">
        <v>23081.626372541759</v>
      </c>
      <c r="CV51" s="30">
        <v>35106.653057963937</v>
      </c>
      <c r="CW51" s="30">
        <v>64329.294105948597</v>
      </c>
      <c r="CX51" s="30">
        <v>70726.314984357072</v>
      </c>
      <c r="CY51" s="30">
        <v>97911.075634399182</v>
      </c>
      <c r="CZ51" s="30">
        <v>111618.62622321506</v>
      </c>
      <c r="DA51" s="31">
        <v>123117.29590023434</v>
      </c>
      <c r="DB51" s="29">
        <v>10121.29105963923</v>
      </c>
      <c r="DC51" s="30">
        <v>11201.519993198677</v>
      </c>
      <c r="DD51" s="30">
        <v>13596.386383420078</v>
      </c>
      <c r="DE51" s="30">
        <v>14659.573056714142</v>
      </c>
      <c r="DF51" s="30">
        <v>20214.615045423725</v>
      </c>
      <c r="DG51" s="30">
        <v>23225.05035212222</v>
      </c>
      <c r="DH51" s="30">
        <v>25581.626372541759</v>
      </c>
      <c r="DI51" s="30">
        <v>38856.653057963937</v>
      </c>
      <c r="DJ51" s="30">
        <v>69143.974105948597</v>
      </c>
      <c r="DK51" s="30">
        <v>76096.534984357073</v>
      </c>
      <c r="DL51" s="30">
        <v>104484.96563439918</v>
      </c>
      <c r="DM51" s="30">
        <v>118709.16842321506</v>
      </c>
      <c r="DN51" s="31">
        <v>130894.85590023434</v>
      </c>
      <c r="DO51" s="29">
        <v>11161.29105963923</v>
      </c>
      <c r="DP51" s="30">
        <v>12461.519993198677</v>
      </c>
      <c r="DQ51" s="30">
        <v>15136.386383420078</v>
      </c>
      <c r="DR51" s="30">
        <v>16559.573056714144</v>
      </c>
      <c r="DS51" s="30">
        <v>22314.615045423725</v>
      </c>
      <c r="DT51" s="30">
        <v>25525.05035212222</v>
      </c>
      <c r="DU51" s="30">
        <v>28081.626372541759</v>
      </c>
      <c r="DV51" s="30">
        <v>42606.653057963937</v>
      </c>
      <c r="DW51" s="30">
        <v>73958.65410594859</v>
      </c>
      <c r="DX51" s="30">
        <v>81466.754984357074</v>
      </c>
      <c r="DY51" s="30">
        <v>111058.85563439918</v>
      </c>
      <c r="DZ51" s="30">
        <v>125799.71062321505</v>
      </c>
      <c r="EA51" s="31">
        <v>138672.41590023434</v>
      </c>
    </row>
    <row r="52" spans="1:131" x14ac:dyDescent="0.25">
      <c r="A52" s="17">
        <v>43</v>
      </c>
      <c r="B52" s="29">
        <v>5211.4666137098466</v>
      </c>
      <c r="C52" s="30">
        <v>5730.6658602424932</v>
      </c>
      <c r="D52" s="30">
        <v>6933.7550965123619</v>
      </c>
      <c r="E52" s="30">
        <v>7195.9334955393279</v>
      </c>
      <c r="F52" s="30">
        <v>9445.24</v>
      </c>
      <c r="G52" s="30">
        <v>10935.82</v>
      </c>
      <c r="H52" s="30">
        <v>12082.42</v>
      </c>
      <c r="I52" s="30">
        <v>18492.069846233659</v>
      </c>
      <c r="J52" s="30">
        <v>41309.450998167151</v>
      </c>
      <c r="K52" s="30">
        <v>44663.171710711809</v>
      </c>
      <c r="L52" s="30">
        <v>58019.476647999989</v>
      </c>
      <c r="M52" s="30">
        <v>65860.879096000004</v>
      </c>
      <c r="N52" s="31">
        <v>80309.403801438893</v>
      </c>
      <c r="O52" s="29">
        <v>6385.5268613439584</v>
      </c>
      <c r="P52" s="30">
        <v>7064.5346857397699</v>
      </c>
      <c r="Q52" s="30">
        <v>8519.4332806837137</v>
      </c>
      <c r="R52" s="30">
        <v>9045.4903016308908</v>
      </c>
      <c r="S52" s="30">
        <v>12312.390004963479</v>
      </c>
      <c r="T52" s="30">
        <v>14232.009053075006</v>
      </c>
      <c r="U52" s="30">
        <v>15707.580974809141</v>
      </c>
      <c r="V52" s="30">
        <v>23937.295142274259</v>
      </c>
      <c r="W52" s="30">
        <v>46165.455146427434</v>
      </c>
      <c r="X52" s="30">
        <v>50096.868443728847</v>
      </c>
      <c r="Y52" s="30">
        <v>67917.235647999987</v>
      </c>
      <c r="Z52" s="30">
        <v>81146.582095999998</v>
      </c>
      <c r="AA52" s="31">
        <v>92990.077101438888</v>
      </c>
      <c r="AB52" s="29">
        <v>7029.0712243948019</v>
      </c>
      <c r="AC52" s="30">
        <v>7796.7524280160378</v>
      </c>
      <c r="AD52" s="30">
        <v>9393.536080860029</v>
      </c>
      <c r="AE52" s="30">
        <v>10055.696440193318</v>
      </c>
      <c r="AF52" s="30">
        <v>13553.323547759714</v>
      </c>
      <c r="AG52" s="30">
        <v>15658.852402456787</v>
      </c>
      <c r="AH52" s="30">
        <v>17273.976270655548</v>
      </c>
      <c r="AI52" s="30">
        <v>26283.861305741622</v>
      </c>
      <c r="AJ52" s="30">
        <v>51021.459294687716</v>
      </c>
      <c r="AK52" s="30">
        <v>55530.565176745884</v>
      </c>
      <c r="AL52" s="30">
        <v>77814.994647999993</v>
      </c>
      <c r="AM52" s="30">
        <v>94157.385833032284</v>
      </c>
      <c r="AN52" s="31">
        <v>111590.59207335838</v>
      </c>
      <c r="AO52" s="29">
        <v>8069.0712243948019</v>
      </c>
      <c r="AP52" s="30">
        <v>9056.7524280160378</v>
      </c>
      <c r="AQ52" s="30">
        <v>10933.536080860029</v>
      </c>
      <c r="AR52" s="30">
        <v>11955.696440193318</v>
      </c>
      <c r="AS52" s="30">
        <v>15653.323547759714</v>
      </c>
      <c r="AT52" s="30">
        <v>17958.852402456789</v>
      </c>
      <c r="AU52" s="30">
        <v>19773.976270655548</v>
      </c>
      <c r="AV52" s="30">
        <v>30033.861305741622</v>
      </c>
      <c r="AW52" s="30">
        <v>55836.139294687717</v>
      </c>
      <c r="AX52" s="30">
        <v>60900.785176745885</v>
      </c>
      <c r="AY52" s="30">
        <v>84388.884647999992</v>
      </c>
      <c r="AZ52" s="30">
        <v>101247.92803303228</v>
      </c>
      <c r="BA52" s="31">
        <v>119368.15207335837</v>
      </c>
      <c r="BB52" s="29">
        <v>9109.0712243948019</v>
      </c>
      <c r="BC52" s="30">
        <v>10316.752428016038</v>
      </c>
      <c r="BD52" s="30">
        <v>12473.536080860029</v>
      </c>
      <c r="BE52" s="30">
        <v>13855.696440193318</v>
      </c>
      <c r="BF52" s="30">
        <v>17753.323547759712</v>
      </c>
      <c r="BG52" s="30">
        <v>20258.852402456789</v>
      </c>
      <c r="BH52" s="30">
        <v>22273.976270655548</v>
      </c>
      <c r="BI52" s="30">
        <v>33783.861305741622</v>
      </c>
      <c r="BJ52" s="30">
        <v>60650.819294687717</v>
      </c>
      <c r="BK52" s="30">
        <v>66271.005176745879</v>
      </c>
      <c r="BL52" s="30">
        <v>90962.774647999991</v>
      </c>
      <c r="BM52" s="30">
        <v>108338.47023303228</v>
      </c>
      <c r="BN52" s="31">
        <v>127145.71207335837</v>
      </c>
      <c r="BO52" s="29">
        <v>7313.1016051583438</v>
      </c>
      <c r="BP52" s="30">
        <v>8129.0627956409189</v>
      </c>
      <c r="BQ52" s="30">
        <v>9843.2816943833568</v>
      </c>
      <c r="BR52" s="30">
        <v>10401.133763225371</v>
      </c>
      <c r="BS52" s="30">
        <v>14714.194018275892</v>
      </c>
      <c r="BT52" s="30">
        <v>17008.821454045512</v>
      </c>
      <c r="BU52" s="30">
        <v>18778.04399082396</v>
      </c>
      <c r="BV52" s="30">
        <v>28631.875711235123</v>
      </c>
      <c r="BW52" s="30">
        <v>57836.345361878368</v>
      </c>
      <c r="BX52" s="30">
        <v>63643.456818527615</v>
      </c>
      <c r="BY52" s="30">
        <v>79631.445000000007</v>
      </c>
      <c r="BZ52" s="30">
        <v>92650.714999999997</v>
      </c>
      <c r="CA52" s="31">
        <v>102842.29365000001</v>
      </c>
      <c r="CB52" s="29">
        <v>8330.5016201593917</v>
      </c>
      <c r="CC52" s="30">
        <v>9178.7147566858548</v>
      </c>
      <c r="CD52" s="30">
        <v>11123.306520723478</v>
      </c>
      <c r="CE52" s="30">
        <v>11757.220566007769</v>
      </c>
      <c r="CF52" s="30">
        <v>16606.735985619431</v>
      </c>
      <c r="CG52" s="30">
        <v>19194.434360642761</v>
      </c>
      <c r="CH52" s="30">
        <v>21182.1893372831</v>
      </c>
      <c r="CI52" s="30">
        <v>32270.727544747086</v>
      </c>
      <c r="CJ52" s="30">
        <v>63231.905526612012</v>
      </c>
      <c r="CK52" s="30">
        <v>69680.897632990993</v>
      </c>
      <c r="CL52" s="30">
        <v>90628.955000000002</v>
      </c>
      <c r="CM52" s="30">
        <v>105190.38499999999</v>
      </c>
      <c r="CN52" s="31">
        <v>116931.93065000001</v>
      </c>
      <c r="CO52" s="29">
        <v>9306.5975792198624</v>
      </c>
      <c r="CP52" s="30">
        <v>10188.676558336228</v>
      </c>
      <c r="CQ52" s="30">
        <v>12356.782382055391</v>
      </c>
      <c r="CR52" s="30">
        <v>12809.658168577402</v>
      </c>
      <c r="CS52" s="30">
        <v>18260.303545917792</v>
      </c>
      <c r="CT52" s="30">
        <v>21114.652075722894</v>
      </c>
      <c r="CU52" s="30">
        <v>23296.888920012112</v>
      </c>
      <c r="CV52" s="30">
        <v>35505.878898333824</v>
      </c>
      <c r="CW52" s="30">
        <v>67008.797641925557</v>
      </c>
      <c r="CX52" s="30">
        <v>73907.106203115356</v>
      </c>
      <c r="CY52" s="30">
        <v>98890.186390743169</v>
      </c>
      <c r="CZ52" s="30">
        <v>112734.8124854472</v>
      </c>
      <c r="DA52" s="31">
        <v>128203.64025000001</v>
      </c>
      <c r="DB52" s="29">
        <v>10346.597579219862</v>
      </c>
      <c r="DC52" s="30">
        <v>11448.676558336228</v>
      </c>
      <c r="DD52" s="30">
        <v>13896.782382055391</v>
      </c>
      <c r="DE52" s="30">
        <v>14709.658168577402</v>
      </c>
      <c r="DF52" s="30">
        <v>20360.303545917792</v>
      </c>
      <c r="DG52" s="30">
        <v>23414.652075722894</v>
      </c>
      <c r="DH52" s="30">
        <v>25796.888920012112</v>
      </c>
      <c r="DI52" s="30">
        <v>39255.878898333824</v>
      </c>
      <c r="DJ52" s="30">
        <v>71823.47764192555</v>
      </c>
      <c r="DK52" s="30">
        <v>79277.326203115357</v>
      </c>
      <c r="DL52" s="30">
        <v>105464.07639074317</v>
      </c>
      <c r="DM52" s="30">
        <v>119825.35468544719</v>
      </c>
      <c r="DN52" s="31">
        <v>135981.20025000002</v>
      </c>
      <c r="DO52" s="29">
        <v>11386.597579219862</v>
      </c>
      <c r="DP52" s="30">
        <v>12708.676558336228</v>
      </c>
      <c r="DQ52" s="30">
        <v>15436.782382055391</v>
      </c>
      <c r="DR52" s="30">
        <v>16609.6581685774</v>
      </c>
      <c r="DS52" s="30">
        <v>22460.303545917792</v>
      </c>
      <c r="DT52" s="30">
        <v>25714.652075722894</v>
      </c>
      <c r="DU52" s="30">
        <v>28296.888920012112</v>
      </c>
      <c r="DV52" s="30">
        <v>43005.878898333824</v>
      </c>
      <c r="DW52" s="30">
        <v>76638.157641925543</v>
      </c>
      <c r="DX52" s="30">
        <v>84647.546203115358</v>
      </c>
      <c r="DY52" s="30">
        <v>112037.96639074317</v>
      </c>
      <c r="DZ52" s="30">
        <v>126915.89688544719</v>
      </c>
      <c r="EA52" s="31">
        <v>143758.76025000002</v>
      </c>
    </row>
    <row r="53" spans="1:131" x14ac:dyDescent="0.25">
      <c r="A53" s="17">
        <v>44</v>
      </c>
      <c r="B53" s="29">
        <v>5386.7501665524087</v>
      </c>
      <c r="C53" s="30">
        <v>5923.8046796384615</v>
      </c>
      <c r="D53" s="30">
        <v>7167.8381006827713</v>
      </c>
      <c r="E53" s="30">
        <v>7560.6243342997632</v>
      </c>
      <c r="F53" s="30">
        <v>9762.76</v>
      </c>
      <c r="G53" s="30">
        <v>11304.3</v>
      </c>
      <c r="H53" s="30">
        <v>12489.12</v>
      </c>
      <c r="I53" s="30">
        <v>19115.800435253968</v>
      </c>
      <c r="J53" s="30">
        <v>42135.640018130493</v>
      </c>
      <c r="K53" s="30">
        <v>45556.435144926043</v>
      </c>
      <c r="L53" s="30">
        <v>58599.671414479992</v>
      </c>
      <c r="M53" s="30">
        <v>67438.891164000001</v>
      </c>
      <c r="N53" s="31">
        <v>81915.591877467668</v>
      </c>
      <c r="O53" s="29">
        <v>6661.8521347169853</v>
      </c>
      <c r="P53" s="30">
        <v>7373.5738990906084</v>
      </c>
      <c r="Q53" s="30">
        <v>8889.861044869951</v>
      </c>
      <c r="R53" s="30">
        <v>9067.6762326012486</v>
      </c>
      <c r="S53" s="30">
        <v>12704.179320759597</v>
      </c>
      <c r="T53" s="30">
        <v>14682.904105280641</v>
      </c>
      <c r="U53" s="30">
        <v>16204.231439675284</v>
      </c>
      <c r="V53" s="30">
        <v>24686.459294960681</v>
      </c>
      <c r="W53" s="30">
        <v>46991.644166390775</v>
      </c>
      <c r="X53" s="30">
        <v>50990.13187794308</v>
      </c>
      <c r="Y53" s="30">
        <v>68497.430414479983</v>
      </c>
      <c r="Z53" s="30">
        <v>81524.594163999995</v>
      </c>
      <c r="AA53" s="31">
        <v>94596.265177467663</v>
      </c>
      <c r="AB53" s="29">
        <v>7197.7577881045745</v>
      </c>
      <c r="AC53" s="30">
        <v>7982.3966159007596</v>
      </c>
      <c r="AD53" s="30">
        <v>9618.3481843767386</v>
      </c>
      <c r="AE53" s="30">
        <v>10243.75141708672</v>
      </c>
      <c r="AF53" s="30">
        <v>13992.207440318412</v>
      </c>
      <c r="AG53" s="30">
        <v>16159.76363774534</v>
      </c>
      <c r="AH53" s="30">
        <v>17824.720238566653</v>
      </c>
      <c r="AI53" s="30">
        <v>27100.9970940003</v>
      </c>
      <c r="AJ53" s="30">
        <v>51847.648314651058</v>
      </c>
      <c r="AK53" s="30">
        <v>56423.828610960118</v>
      </c>
      <c r="AL53" s="30">
        <v>78395.189414479973</v>
      </c>
      <c r="AM53" s="30">
        <v>95098.959691362601</v>
      </c>
      <c r="AN53" s="31">
        <v>112706.49799409196</v>
      </c>
      <c r="AO53" s="29">
        <v>8237.7577881045745</v>
      </c>
      <c r="AP53" s="30">
        <v>9242.3966159007596</v>
      </c>
      <c r="AQ53" s="30">
        <v>11158.348184376739</v>
      </c>
      <c r="AR53" s="30">
        <v>12143.75141708672</v>
      </c>
      <c r="AS53" s="30">
        <v>16092.207440318412</v>
      </c>
      <c r="AT53" s="30">
        <v>18459.763637745338</v>
      </c>
      <c r="AU53" s="30">
        <v>20324.720238566653</v>
      </c>
      <c r="AV53" s="30">
        <v>30850.9970940003</v>
      </c>
      <c r="AW53" s="30">
        <v>56662.328314651058</v>
      </c>
      <c r="AX53" s="30">
        <v>61794.048610960119</v>
      </c>
      <c r="AY53" s="30">
        <v>84969.079414479973</v>
      </c>
      <c r="AZ53" s="30">
        <v>102189.5018913626</v>
      </c>
      <c r="BA53" s="31">
        <v>120484.05799409196</v>
      </c>
      <c r="BB53" s="29">
        <v>9277.7577881045745</v>
      </c>
      <c r="BC53" s="30">
        <v>10502.39661590076</v>
      </c>
      <c r="BD53" s="30">
        <v>12698.348184376739</v>
      </c>
      <c r="BE53" s="30">
        <v>14043.75141708672</v>
      </c>
      <c r="BF53" s="30">
        <v>18192.207440318412</v>
      </c>
      <c r="BG53" s="30">
        <v>20759.763637745338</v>
      </c>
      <c r="BH53" s="30">
        <v>22824.720238566653</v>
      </c>
      <c r="BI53" s="30">
        <v>34600.997094000297</v>
      </c>
      <c r="BJ53" s="30">
        <v>61477.008314651059</v>
      </c>
      <c r="BK53" s="30">
        <v>67164.26861096012</v>
      </c>
      <c r="BL53" s="30">
        <v>91542.969414479972</v>
      </c>
      <c r="BM53" s="30">
        <v>109280.04409136259</v>
      </c>
      <c r="BN53" s="31">
        <v>128261.61799409195</v>
      </c>
      <c r="BO53" s="29">
        <v>7556.1394762077616</v>
      </c>
      <c r="BP53" s="30">
        <v>8399.5165071775282</v>
      </c>
      <c r="BQ53" s="30">
        <v>10171.551461747975</v>
      </c>
      <c r="BR53" s="30">
        <v>10764.95804027665</v>
      </c>
      <c r="BS53" s="30">
        <v>15173.430264067732</v>
      </c>
      <c r="BT53" s="30">
        <v>17542.524239686063</v>
      </c>
      <c r="BU53" s="30">
        <v>19366.972360702894</v>
      </c>
      <c r="BV53" s="30">
        <v>29536.77600328995</v>
      </c>
      <c r="BW53" s="30">
        <v>59076.579607971405</v>
      </c>
      <c r="BX53" s="30">
        <v>65053.417704193678</v>
      </c>
      <c r="BY53" s="30">
        <v>80725.896340653358</v>
      </c>
      <c r="BZ53" s="30">
        <v>95695.12000000001</v>
      </c>
      <c r="CA53" s="31">
        <v>103350.72960000001</v>
      </c>
      <c r="CB53" s="29">
        <v>8576.9810555967833</v>
      </c>
      <c r="CC53" s="30">
        <v>9450.2264403264817</v>
      </c>
      <c r="CD53" s="30">
        <v>11452.43727655064</v>
      </c>
      <c r="CE53" s="30">
        <v>11850.219013262629</v>
      </c>
      <c r="CF53" s="30">
        <v>17081.008054597442</v>
      </c>
      <c r="CG53" s="30">
        <v>19743.506944388922</v>
      </c>
      <c r="CH53" s="30">
        <v>21787.613805477817</v>
      </c>
      <c r="CI53" s="30">
        <v>33194.250076790944</v>
      </c>
      <c r="CJ53" s="30">
        <v>64472.13977270505</v>
      </c>
      <c r="CK53" s="30">
        <v>71090.858518657056</v>
      </c>
      <c r="CL53" s="30">
        <v>91723.406340653353</v>
      </c>
      <c r="CM53" s="30">
        <v>108234.79000000001</v>
      </c>
      <c r="CN53" s="31">
        <v>117440.36660000001</v>
      </c>
      <c r="CO53" s="29">
        <v>9556.676620232407</v>
      </c>
      <c r="CP53" s="30">
        <v>10461.443216209947</v>
      </c>
      <c r="CQ53" s="30">
        <v>12687.004074864424</v>
      </c>
      <c r="CR53" s="30">
        <v>12875.192749026328</v>
      </c>
      <c r="CS53" s="30">
        <v>18754.244176545333</v>
      </c>
      <c r="CT53" s="30">
        <v>21683.641663720031</v>
      </c>
      <c r="CU53" s="30">
        <v>23923.745667855917</v>
      </c>
      <c r="CV53" s="30">
        <v>36453.191894141863</v>
      </c>
      <c r="CW53" s="30">
        <v>68249.031888018595</v>
      </c>
      <c r="CX53" s="30">
        <v>75317.067088781419</v>
      </c>
      <c r="CY53" s="30">
        <v>101621.16534065334</v>
      </c>
      <c r="CZ53" s="30">
        <v>115848.1284883448</v>
      </c>
      <c r="DA53" s="31">
        <v>128712.07620000001</v>
      </c>
      <c r="DB53" s="29">
        <v>10596.676620232407</v>
      </c>
      <c r="DC53" s="30">
        <v>11721.443216209947</v>
      </c>
      <c r="DD53" s="30">
        <v>14227.004074864424</v>
      </c>
      <c r="DE53" s="30">
        <v>14775.192749026328</v>
      </c>
      <c r="DF53" s="30">
        <v>20854.244176545333</v>
      </c>
      <c r="DG53" s="30">
        <v>23983.641663720031</v>
      </c>
      <c r="DH53" s="30">
        <v>26423.745667855917</v>
      </c>
      <c r="DI53" s="30">
        <v>40203.191894141863</v>
      </c>
      <c r="DJ53" s="30">
        <v>73063.711888018588</v>
      </c>
      <c r="DK53" s="30">
        <v>80687.287088781421</v>
      </c>
      <c r="DL53" s="30">
        <v>108195.05534065334</v>
      </c>
      <c r="DM53" s="30">
        <v>122938.67068834479</v>
      </c>
      <c r="DN53" s="31">
        <v>136489.63620000001</v>
      </c>
      <c r="DO53" s="29">
        <v>11636.676620232407</v>
      </c>
      <c r="DP53" s="30">
        <v>12981.443216209947</v>
      </c>
      <c r="DQ53" s="30">
        <v>15767.004074864424</v>
      </c>
      <c r="DR53" s="30">
        <v>16675.192749026326</v>
      </c>
      <c r="DS53" s="30">
        <v>22954.244176545333</v>
      </c>
      <c r="DT53" s="30">
        <v>26283.641663720031</v>
      </c>
      <c r="DU53" s="30">
        <v>28923.745667855917</v>
      </c>
      <c r="DV53" s="30">
        <v>43953.191894141863</v>
      </c>
      <c r="DW53" s="30">
        <v>77878.391888018581</v>
      </c>
      <c r="DX53" s="30">
        <v>86057.507088781422</v>
      </c>
      <c r="DY53" s="30">
        <v>114768.94534065334</v>
      </c>
      <c r="DZ53" s="30">
        <v>130029.21288834479</v>
      </c>
      <c r="EA53" s="31">
        <v>144267.19620000001</v>
      </c>
    </row>
    <row r="54" spans="1:131" x14ac:dyDescent="0.25">
      <c r="A54" s="17">
        <v>45</v>
      </c>
      <c r="B54" s="29">
        <v>5567.2795145102746</v>
      </c>
      <c r="C54" s="30">
        <v>6122.1889592870521</v>
      </c>
      <c r="D54" s="30">
        <v>7408.2158931821887</v>
      </c>
      <c r="E54" s="30">
        <v>7724.0610818731802</v>
      </c>
      <c r="F54" s="30">
        <v>10092.039999999999</v>
      </c>
      <c r="G54" s="30">
        <v>11684.539999999999</v>
      </c>
      <c r="H54" s="30">
        <v>12909.539999999999</v>
      </c>
      <c r="I54" s="30">
        <v>19757.312601476009</v>
      </c>
      <c r="J54" s="30">
        <v>42978.352818493106</v>
      </c>
      <c r="K54" s="30">
        <v>46467.563847824567</v>
      </c>
      <c r="L54" s="30">
        <v>59771.664842769591</v>
      </c>
      <c r="M54" s="30">
        <v>69077.403232000011</v>
      </c>
      <c r="N54" s="31">
        <v>83553.903715017019</v>
      </c>
      <c r="O54" s="29">
        <v>6938.3829161664798</v>
      </c>
      <c r="P54" s="30">
        <v>7682.8080737264563</v>
      </c>
      <c r="Q54" s="30">
        <v>9260.5043218672745</v>
      </c>
      <c r="R54" s="30">
        <v>9358.4853369746979</v>
      </c>
      <c r="S54" s="30">
        <v>13046.851458694884</v>
      </c>
      <c r="T54" s="30">
        <v>15078.622161369469</v>
      </c>
      <c r="U54" s="30">
        <v>16641.763751165679</v>
      </c>
      <c r="V54" s="30">
        <v>25354.118176832249</v>
      </c>
      <c r="W54" s="30">
        <v>49212.301117830008</v>
      </c>
      <c r="X54" s="30">
        <v>53423.89486563336</v>
      </c>
      <c r="Y54" s="30">
        <v>70888.230256537383</v>
      </c>
      <c r="Z54" s="30">
        <v>82558.448468278133</v>
      </c>
      <c r="AA54" s="31">
        <v>98188.340409503202</v>
      </c>
      <c r="AB54" s="29">
        <v>7371.4906006342881</v>
      </c>
      <c r="AC54" s="30">
        <v>8173.0929377632674</v>
      </c>
      <c r="AD54" s="30">
        <v>9849.2216987540141</v>
      </c>
      <c r="AE54" s="30">
        <v>10432.036708238471</v>
      </c>
      <c r="AF54" s="30">
        <v>14319.701067404911</v>
      </c>
      <c r="AG54" s="30">
        <v>16537.912514442141</v>
      </c>
      <c r="AH54" s="30">
        <v>18242.831419287726</v>
      </c>
      <c r="AI54" s="30">
        <v>27738.917272334973</v>
      </c>
      <c r="AJ54" s="30">
        <v>55446.24941716691</v>
      </c>
      <c r="AK54" s="30">
        <v>60380.225883442152</v>
      </c>
      <c r="AL54" s="30">
        <v>82004.795670305175</v>
      </c>
      <c r="AM54" s="30">
        <v>97839.493704556255</v>
      </c>
      <c r="AN54" s="31">
        <v>116362.37952131146</v>
      </c>
      <c r="AO54" s="29">
        <v>8411.4906006342881</v>
      </c>
      <c r="AP54" s="30">
        <v>9433.0929377632674</v>
      </c>
      <c r="AQ54" s="30">
        <v>11389.221698754014</v>
      </c>
      <c r="AR54" s="30">
        <v>12332.036708238471</v>
      </c>
      <c r="AS54" s="30">
        <v>16419.701067404909</v>
      </c>
      <c r="AT54" s="30">
        <v>18837.912514442141</v>
      </c>
      <c r="AU54" s="30">
        <v>20742.831419287726</v>
      </c>
      <c r="AV54" s="30">
        <v>31488.917272334973</v>
      </c>
      <c r="AW54" s="30">
        <v>60260.92941716691</v>
      </c>
      <c r="AX54" s="30">
        <v>65750.445883442153</v>
      </c>
      <c r="AY54" s="30">
        <v>88578.685670305174</v>
      </c>
      <c r="AZ54" s="30">
        <v>104930.03590455625</v>
      </c>
      <c r="BA54" s="31">
        <v>124139.93952131146</v>
      </c>
      <c r="BB54" s="29">
        <v>9451.4906006342881</v>
      </c>
      <c r="BC54" s="30">
        <v>10693.092937763267</v>
      </c>
      <c r="BD54" s="30">
        <v>12929.221698754014</v>
      </c>
      <c r="BE54" s="30">
        <v>14232.036708238471</v>
      </c>
      <c r="BF54" s="30">
        <v>18519.701067404909</v>
      </c>
      <c r="BG54" s="30">
        <v>21137.912514442141</v>
      </c>
      <c r="BH54" s="30">
        <v>23242.831419287726</v>
      </c>
      <c r="BI54" s="30">
        <v>35238.917272334977</v>
      </c>
      <c r="BJ54" s="30">
        <v>65075.60941716691</v>
      </c>
      <c r="BK54" s="30">
        <v>71120.665883442154</v>
      </c>
      <c r="BL54" s="30">
        <v>95152.575670305174</v>
      </c>
      <c r="BM54" s="30">
        <v>112020.57810455625</v>
      </c>
      <c r="BN54" s="31">
        <v>131917.49952131146</v>
      </c>
      <c r="BO54" s="29">
        <v>7885.6101928394592</v>
      </c>
      <c r="BP54" s="30">
        <v>8677.6408975651284</v>
      </c>
      <c r="BQ54" s="30">
        <v>10507.087853503504</v>
      </c>
      <c r="BR54" s="30">
        <v>11092.376465494359</v>
      </c>
      <c r="BS54" s="30">
        <v>15649.839845356937</v>
      </c>
      <c r="BT54" s="30">
        <v>18093.2216180369</v>
      </c>
      <c r="BU54" s="30">
        <v>19975.820000519736</v>
      </c>
      <c r="BV54" s="30">
        <v>30467.205429545829</v>
      </c>
      <c r="BW54" s="30">
        <v>60354.751432624384</v>
      </c>
      <c r="BX54" s="30">
        <v>66506.619731272207</v>
      </c>
      <c r="BY54" s="30">
        <v>81820.347681306695</v>
      </c>
      <c r="BZ54" s="30">
        <v>98483.225000000006</v>
      </c>
      <c r="CA54" s="31">
        <v>107346.71525000001</v>
      </c>
      <c r="CB54" s="29">
        <v>8830.0017179149454</v>
      </c>
      <c r="CC54" s="30">
        <v>9728.0847651900112</v>
      </c>
      <c r="CD54" s="30">
        <v>11789.143968796932</v>
      </c>
      <c r="CE54" s="30">
        <v>12139.614876681155</v>
      </c>
      <c r="CF54" s="30">
        <v>17551.107157727733</v>
      </c>
      <c r="CG54" s="30">
        <v>20286.707231795175</v>
      </c>
      <c r="CH54" s="30">
        <v>22388.187762254373</v>
      </c>
      <c r="CI54" s="30">
        <v>34111.527427494664</v>
      </c>
      <c r="CJ54" s="30">
        <v>67281.360654109827</v>
      </c>
      <c r="CK54" s="30">
        <v>74235.876417726424</v>
      </c>
      <c r="CL54" s="30">
        <v>94172.087029937582</v>
      </c>
      <c r="CM54" s="30">
        <v>111462.16415142013</v>
      </c>
      <c r="CN54" s="31">
        <v>123607.20046609576</v>
      </c>
      <c r="CO54" s="29">
        <v>9735.9823872118395</v>
      </c>
      <c r="CP54" s="30">
        <v>10739.271309217425</v>
      </c>
      <c r="CQ54" s="30">
        <v>13025.100220391449</v>
      </c>
      <c r="CR54" s="30">
        <v>12967.077977546795</v>
      </c>
      <c r="CS54" s="30">
        <v>19218.874983090416</v>
      </c>
      <c r="CT54" s="30">
        <v>22220.197843300422</v>
      </c>
      <c r="CU54" s="30">
        <v>24516.996535614144</v>
      </c>
      <c r="CV54" s="30">
        <v>37358.468939137711</v>
      </c>
      <c r="CW54" s="30">
        <v>72129.987109149632</v>
      </c>
      <c r="CX54" s="30">
        <v>79646.356098244374</v>
      </c>
      <c r="CY54" s="30">
        <v>105288.65244370537</v>
      </c>
      <c r="CZ54" s="30">
        <v>120029.06378582411</v>
      </c>
      <c r="DA54" s="31">
        <v>136615.58863897237</v>
      </c>
      <c r="DB54" s="29">
        <v>10775.98238721184</v>
      </c>
      <c r="DC54" s="30">
        <v>11999.271309217425</v>
      </c>
      <c r="DD54" s="30">
        <v>14565.100220391449</v>
      </c>
      <c r="DE54" s="30">
        <v>14867.077977546795</v>
      </c>
      <c r="DF54" s="30">
        <v>21318.874983090416</v>
      </c>
      <c r="DG54" s="30">
        <v>24520.197843300422</v>
      </c>
      <c r="DH54" s="30">
        <v>27016.996535614144</v>
      </c>
      <c r="DI54" s="30">
        <v>41108.468939137711</v>
      </c>
      <c r="DJ54" s="30">
        <v>76944.667109149625</v>
      </c>
      <c r="DK54" s="30">
        <v>85016.576098244375</v>
      </c>
      <c r="DL54" s="30">
        <v>111862.54244370537</v>
      </c>
      <c r="DM54" s="30">
        <v>127119.60598582411</v>
      </c>
      <c r="DN54" s="31">
        <v>144393.14863897237</v>
      </c>
      <c r="DO54" s="29">
        <v>11815.98238721184</v>
      </c>
      <c r="DP54" s="30">
        <v>13259.271309217425</v>
      </c>
      <c r="DQ54" s="30">
        <v>16105.100220391449</v>
      </c>
      <c r="DR54" s="30">
        <v>16767.077977546796</v>
      </c>
      <c r="DS54" s="30">
        <v>23418.874983090416</v>
      </c>
      <c r="DT54" s="30">
        <v>26820.197843300422</v>
      </c>
      <c r="DU54" s="30">
        <v>29516.996535614144</v>
      </c>
      <c r="DV54" s="30">
        <v>44858.468939137711</v>
      </c>
      <c r="DW54" s="30">
        <v>81759.347109149618</v>
      </c>
      <c r="DX54" s="30">
        <v>90386.796098244376</v>
      </c>
      <c r="DY54" s="30">
        <v>118436.43244370537</v>
      </c>
      <c r="DZ54" s="30">
        <v>134210.1481858241</v>
      </c>
      <c r="EA54" s="31">
        <v>152170.70863897237</v>
      </c>
    </row>
    <row r="55" spans="1:131" x14ac:dyDescent="0.25">
      <c r="A55" s="17">
        <v>46</v>
      </c>
      <c r="B55" s="29">
        <v>6004.6349204233402</v>
      </c>
      <c r="C55" s="30">
        <v>6623.8811716152013</v>
      </c>
      <c r="D55" s="30">
        <v>8000.4909789459589</v>
      </c>
      <c r="E55" s="30">
        <v>8283.94</v>
      </c>
      <c r="F55" s="30">
        <v>10585.96</v>
      </c>
      <c r="G55" s="30">
        <v>12249.02</v>
      </c>
      <c r="H55" s="30">
        <v>13527.919999999998</v>
      </c>
      <c r="I55" s="30">
        <v>20671.092569524157</v>
      </c>
      <c r="J55" s="30">
        <v>43837.919874862971</v>
      </c>
      <c r="K55" s="30">
        <v>47396.915124781059</v>
      </c>
      <c r="L55" s="30">
        <v>60967.098139624984</v>
      </c>
      <c r="M55" s="30">
        <v>70949.115300000005</v>
      </c>
      <c r="N55" s="31">
        <v>85224.98178931736</v>
      </c>
      <c r="O55" s="29">
        <v>7220.0206721586237</v>
      </c>
      <c r="P55" s="30">
        <v>7996.2195284165027</v>
      </c>
      <c r="Q55" s="30">
        <v>9635.5145402879298</v>
      </c>
      <c r="R55" s="30">
        <v>10115.948930050872</v>
      </c>
      <c r="S55" s="30">
        <v>13575.305531469434</v>
      </c>
      <c r="T55" s="30">
        <v>15682.067553287963</v>
      </c>
      <c r="U55" s="30">
        <v>17302.735334991859</v>
      </c>
      <c r="V55" s="30">
        <v>26329.419067386902</v>
      </c>
      <c r="W55" s="30">
        <v>50249.827140186608</v>
      </c>
      <c r="X55" s="30">
        <v>54545.65276294604</v>
      </c>
      <c r="Y55" s="30">
        <v>72190.673750640883</v>
      </c>
      <c r="Z55" s="30">
        <v>84862.942772556227</v>
      </c>
      <c r="AA55" s="31">
        <v>100205.38721769325</v>
      </c>
      <c r="AB55" s="29">
        <v>7796.5205946454016</v>
      </c>
      <c r="AC55" s="30">
        <v>8657.8973990088816</v>
      </c>
      <c r="AD55" s="30">
        <v>10420.705142326204</v>
      </c>
      <c r="AE55" s="30">
        <v>10652.576404076488</v>
      </c>
      <c r="AF55" s="30">
        <v>14830.69109377357</v>
      </c>
      <c r="AG55" s="30">
        <v>17120.984513701111</v>
      </c>
      <c r="AH55" s="30">
        <v>18881.438332788759</v>
      </c>
      <c r="AI55" s="30">
        <v>28680.002273740323</v>
      </c>
      <c r="AJ55" s="30">
        <v>56661.734405510244</v>
      </c>
      <c r="AK55" s="30">
        <v>61694.390401111021</v>
      </c>
      <c r="AL55" s="30">
        <v>83414.249361656781</v>
      </c>
      <c r="AM55" s="30">
        <v>100576.77024511245</v>
      </c>
      <c r="AN55" s="31">
        <v>118760.1310801549</v>
      </c>
      <c r="AO55" s="29">
        <v>8836.5205946454007</v>
      </c>
      <c r="AP55" s="30">
        <v>9917.8973990088816</v>
      </c>
      <c r="AQ55" s="30">
        <v>11960.705142326204</v>
      </c>
      <c r="AR55" s="30">
        <v>12552.576404076488</v>
      </c>
      <c r="AS55" s="30">
        <v>16930.69109377357</v>
      </c>
      <c r="AT55" s="30">
        <v>19420.984513701111</v>
      </c>
      <c r="AU55" s="30">
        <v>21381.438332788759</v>
      </c>
      <c r="AV55" s="30">
        <v>32430.002273740323</v>
      </c>
      <c r="AW55" s="30">
        <v>61476.414405510244</v>
      </c>
      <c r="AX55" s="30">
        <v>67064.610401111015</v>
      </c>
      <c r="AY55" s="30">
        <v>89988.13936165678</v>
      </c>
      <c r="AZ55" s="30">
        <v>107667.31244511245</v>
      </c>
      <c r="BA55" s="31">
        <v>126537.69108015489</v>
      </c>
      <c r="BB55" s="29">
        <v>9876.5205946454007</v>
      </c>
      <c r="BC55" s="30">
        <v>11177.897399008882</v>
      </c>
      <c r="BD55" s="30">
        <v>13500.705142326204</v>
      </c>
      <c r="BE55" s="30">
        <v>14452.576404076488</v>
      </c>
      <c r="BF55" s="30">
        <v>19030.69109377357</v>
      </c>
      <c r="BG55" s="30">
        <v>21720.984513701111</v>
      </c>
      <c r="BH55" s="30">
        <v>23881.438332788759</v>
      </c>
      <c r="BI55" s="30">
        <v>36180.00227374032</v>
      </c>
      <c r="BJ55" s="30">
        <v>66291.094405510245</v>
      </c>
      <c r="BK55" s="30">
        <v>72434.830401111016</v>
      </c>
      <c r="BL55" s="30">
        <v>96562.02936165678</v>
      </c>
      <c r="BM55" s="30">
        <v>114757.85464511244</v>
      </c>
      <c r="BN55" s="31">
        <v>134315.25108015491</v>
      </c>
      <c r="BO55" s="29">
        <v>8299.9146408252273</v>
      </c>
      <c r="BP55" s="30">
        <v>9366.8005876180687</v>
      </c>
      <c r="BQ55" s="30">
        <v>11325.2449943254</v>
      </c>
      <c r="BR55" s="30">
        <v>12108.764509407043</v>
      </c>
      <c r="BS55" s="30">
        <v>16133.882944802241</v>
      </c>
      <c r="BT55" s="30">
        <v>18662.853272262659</v>
      </c>
      <c r="BU55" s="30">
        <v>20604.327443185743</v>
      </c>
      <c r="BV55" s="30">
        <v>31451.682348089005</v>
      </c>
      <c r="BW55" s="30">
        <v>61200.006515018758</v>
      </c>
      <c r="BX55" s="30">
        <v>67387.147320123273</v>
      </c>
      <c r="BY55" s="30">
        <v>86292.190000000017</v>
      </c>
      <c r="BZ55" s="30">
        <v>99229.73000000001</v>
      </c>
      <c r="CA55" s="31">
        <v>110145.00030000001</v>
      </c>
      <c r="CB55" s="29">
        <v>9405.3039930455361</v>
      </c>
      <c r="CC55" s="30">
        <v>10423.883345775583</v>
      </c>
      <c r="CD55" s="30">
        <v>12623.413962581439</v>
      </c>
      <c r="CE55" s="30">
        <v>13107.639298125519</v>
      </c>
      <c r="CF55" s="30">
        <v>18041.134010359816</v>
      </c>
      <c r="CG55" s="30">
        <v>20862.061696846165</v>
      </c>
      <c r="CH55" s="30">
        <v>23022.861265347859</v>
      </c>
      <c r="CI55" s="30">
        <v>35101.806482223314</v>
      </c>
      <c r="CJ55" s="30">
        <v>68324.347920933913</v>
      </c>
      <c r="CK55" s="30">
        <v>75330.189140306582</v>
      </c>
      <c r="CL55" s="30">
        <v>98762.829567795459</v>
      </c>
      <c r="CM55" s="30">
        <v>114689.53830284026</v>
      </c>
      <c r="CN55" s="31">
        <v>126789.89522041767</v>
      </c>
      <c r="CO55" s="29">
        <v>10441.52046802006</v>
      </c>
      <c r="CP55" s="30">
        <v>11416.826462972123</v>
      </c>
      <c r="CQ55" s="30">
        <v>13847.330322804284</v>
      </c>
      <c r="CR55" s="30">
        <v>13931.385618881601</v>
      </c>
      <c r="CS55" s="30">
        <v>19707.412422794434</v>
      </c>
      <c r="CT55" s="30">
        <v>22792.490210231845</v>
      </c>
      <c r="CU55" s="30">
        <v>25148.193694741174</v>
      </c>
      <c r="CV55" s="30">
        <v>38339.629224187891</v>
      </c>
      <c r="CW55" s="30">
        <v>73311.386905074527</v>
      </c>
      <c r="CX55" s="30">
        <v>80890.318414434892</v>
      </c>
      <c r="CY55" s="30">
        <v>109986.40517881136</v>
      </c>
      <c r="CZ55" s="30">
        <v>125384.50190384494</v>
      </c>
      <c r="DA55" s="31">
        <v>140105.81115675179</v>
      </c>
      <c r="DB55" s="29">
        <v>11481.52046802006</v>
      </c>
      <c r="DC55" s="30">
        <v>12676.826462972123</v>
      </c>
      <c r="DD55" s="30">
        <v>15387.330322804284</v>
      </c>
      <c r="DE55" s="30">
        <v>15831.385618881601</v>
      </c>
      <c r="DF55" s="30">
        <v>21807.412422794434</v>
      </c>
      <c r="DG55" s="30">
        <v>25092.490210231845</v>
      </c>
      <c r="DH55" s="30">
        <v>27648.193694741174</v>
      </c>
      <c r="DI55" s="30">
        <v>42089.629224187891</v>
      </c>
      <c r="DJ55" s="30">
        <v>78126.06690507452</v>
      </c>
      <c r="DK55" s="30">
        <v>86260.538414434894</v>
      </c>
      <c r="DL55" s="30">
        <v>116560.29517881136</v>
      </c>
      <c r="DM55" s="30">
        <v>132475.04410384494</v>
      </c>
      <c r="DN55" s="31">
        <v>147883.37115675179</v>
      </c>
      <c r="DO55" s="29">
        <v>12521.52046802006</v>
      </c>
      <c r="DP55" s="30">
        <v>13936.826462972123</v>
      </c>
      <c r="DQ55" s="30">
        <v>16927.330322804286</v>
      </c>
      <c r="DR55" s="30">
        <v>17731.385618881599</v>
      </c>
      <c r="DS55" s="30">
        <v>23907.412422794434</v>
      </c>
      <c r="DT55" s="30">
        <v>27392.490210231845</v>
      </c>
      <c r="DU55" s="30">
        <v>30148.193694741174</v>
      </c>
      <c r="DV55" s="30">
        <v>45839.629224187891</v>
      </c>
      <c r="DW55" s="30">
        <v>82940.746905074513</v>
      </c>
      <c r="DX55" s="30">
        <v>91630.758414434895</v>
      </c>
      <c r="DY55" s="30">
        <v>123134.18517881136</v>
      </c>
      <c r="DZ55" s="30">
        <v>139565.58630384493</v>
      </c>
      <c r="EA55" s="31">
        <v>155660.93115675179</v>
      </c>
    </row>
    <row r="56" spans="1:131" x14ac:dyDescent="0.25">
      <c r="A56" s="17">
        <v>47</v>
      </c>
      <c r="B56" s="29">
        <v>6297.256747309013</v>
      </c>
      <c r="C56" s="30">
        <v>6971.4190565726685</v>
      </c>
      <c r="D56" s="30">
        <v>8409.2935359086478</v>
      </c>
      <c r="E56" s="30">
        <v>8701.42</v>
      </c>
      <c r="F56" s="30">
        <v>11105.36</v>
      </c>
      <c r="G56" s="30">
        <v>12841.920000000002</v>
      </c>
      <c r="H56" s="30">
        <v>14177.660000000002</v>
      </c>
      <c r="I56" s="30">
        <v>21629.939543769862</v>
      </c>
      <c r="J56" s="30">
        <v>44276.299073611604</v>
      </c>
      <c r="K56" s="30">
        <v>47870.884276028868</v>
      </c>
      <c r="L56" s="30">
        <v>64913.532984000005</v>
      </c>
      <c r="M56" s="30">
        <v>72813.127368000001</v>
      </c>
      <c r="N56" s="31">
        <v>86077.231607210531</v>
      </c>
      <c r="O56" s="29">
        <v>7512.5107287326891</v>
      </c>
      <c r="P56" s="30">
        <v>8343.4230618328784</v>
      </c>
      <c r="Q56" s="30">
        <v>10044.035878499721</v>
      </c>
      <c r="R56" s="30">
        <v>10546.948680226877</v>
      </c>
      <c r="S56" s="30">
        <v>14115.788970640788</v>
      </c>
      <c r="T56" s="30">
        <v>16299.033867060542</v>
      </c>
      <c r="U56" s="30">
        <v>17978.832105566675</v>
      </c>
      <c r="V56" s="30">
        <v>27327.279277688089</v>
      </c>
      <c r="W56" s="30">
        <v>51254.82368299034</v>
      </c>
      <c r="X56" s="30">
        <v>55636.565818204959</v>
      </c>
      <c r="Y56" s="30">
        <v>73634.487225653706</v>
      </c>
      <c r="Z56" s="30">
        <v>86560.201628007359</v>
      </c>
      <c r="AA56" s="31">
        <v>102209.49496204712</v>
      </c>
      <c r="AB56" s="29">
        <v>8076.2801279720152</v>
      </c>
      <c r="AC56" s="30">
        <v>8989.6759280876213</v>
      </c>
      <c r="AD56" s="30">
        <v>10811.102272063124</v>
      </c>
      <c r="AE56" s="30">
        <v>11064.234409390327</v>
      </c>
      <c r="AF56" s="30">
        <v>15346.683285061759</v>
      </c>
      <c r="AG56" s="30">
        <v>17710.015991297034</v>
      </c>
      <c r="AH56" s="30">
        <v>19526.955966010402</v>
      </c>
      <c r="AI56" s="30">
        <v>29632.93119180308</v>
      </c>
      <c r="AJ56" s="30">
        <v>58233.348292369075</v>
      </c>
      <c r="AK56" s="30">
        <v>63402.24736038105</v>
      </c>
      <c r="AL56" s="30">
        <v>83429.915616995175</v>
      </c>
      <c r="AM56" s="30">
        <v>102107.27588801472</v>
      </c>
      <c r="AN56" s="31">
        <v>120567.3381551785</v>
      </c>
      <c r="AO56" s="29">
        <v>9116.2801279720152</v>
      </c>
      <c r="AP56" s="30">
        <v>10249.675928087621</v>
      </c>
      <c r="AQ56" s="30">
        <v>12351.102272063124</v>
      </c>
      <c r="AR56" s="30">
        <v>12964.234409390327</v>
      </c>
      <c r="AS56" s="30">
        <v>17446.683285061757</v>
      </c>
      <c r="AT56" s="30">
        <v>20010.015991297034</v>
      </c>
      <c r="AU56" s="30">
        <v>22026.955966010402</v>
      </c>
      <c r="AV56" s="30">
        <v>33382.93119180308</v>
      </c>
      <c r="AW56" s="30">
        <v>63048.028292369076</v>
      </c>
      <c r="AX56" s="30">
        <v>68772.467360381052</v>
      </c>
      <c r="AY56" s="30">
        <v>90003.805616995174</v>
      </c>
      <c r="AZ56" s="30">
        <v>109197.81808801471</v>
      </c>
      <c r="BA56" s="31">
        <v>128344.8981551785</v>
      </c>
      <c r="BB56" s="29">
        <v>10156.280127972015</v>
      </c>
      <c r="BC56" s="30">
        <v>11509.675928087621</v>
      </c>
      <c r="BD56" s="30">
        <v>13891.102272063124</v>
      </c>
      <c r="BE56" s="30">
        <v>14864.234409390327</v>
      </c>
      <c r="BF56" s="30">
        <v>19546.683285061757</v>
      </c>
      <c r="BG56" s="30">
        <v>22310.015991297034</v>
      </c>
      <c r="BH56" s="30">
        <v>24526.955966010402</v>
      </c>
      <c r="BI56" s="30">
        <v>37132.93119180308</v>
      </c>
      <c r="BJ56" s="30">
        <v>67862.708292369076</v>
      </c>
      <c r="BK56" s="30">
        <v>74142.687360381053</v>
      </c>
      <c r="BL56" s="30">
        <v>96577.695616995174</v>
      </c>
      <c r="BM56" s="30">
        <v>116288.36028801471</v>
      </c>
      <c r="BN56" s="31">
        <v>136122.45815517849</v>
      </c>
      <c r="BO56" s="29">
        <v>8690.9493133066608</v>
      </c>
      <c r="BP56" s="30">
        <v>9944.0758519910214</v>
      </c>
      <c r="BQ56" s="30">
        <v>12005.817534477266</v>
      </c>
      <c r="BR56" s="30">
        <v>12819.77462764482</v>
      </c>
      <c r="BS56" s="30">
        <v>17032.160019723029</v>
      </c>
      <c r="BT56" s="30">
        <v>19691.056915699595</v>
      </c>
      <c r="BU56" s="30">
        <v>21732.292336158698</v>
      </c>
      <c r="BV56" s="30">
        <v>33126.903111429514</v>
      </c>
      <c r="BW56" s="30">
        <v>62076.141909643862</v>
      </c>
      <c r="BX56" s="30">
        <v>68304.095986801462</v>
      </c>
      <c r="BY56" s="30">
        <v>89678.805000000008</v>
      </c>
      <c r="BZ56" s="30">
        <v>102372.035</v>
      </c>
      <c r="CA56" s="31">
        <v>113632.95885</v>
      </c>
      <c r="CB56" s="29">
        <v>9938.5644324408622</v>
      </c>
      <c r="CC56" s="30">
        <v>11052.606806055685</v>
      </c>
      <c r="CD56" s="30">
        <v>13366.365078158191</v>
      </c>
      <c r="CE56" s="30">
        <v>13808.479504336166</v>
      </c>
      <c r="CF56" s="30">
        <v>18931.847968545051</v>
      </c>
      <c r="CG56" s="30">
        <v>21881.952183115882</v>
      </c>
      <c r="CH56" s="30">
        <v>24141.983781048351</v>
      </c>
      <c r="CI56" s="30">
        <v>36765.56535289756</v>
      </c>
      <c r="CJ56" s="30">
        <v>69402.170143677315</v>
      </c>
      <c r="CK56" s="30">
        <v>76465.19864338843</v>
      </c>
      <c r="CL56" s="30">
        <v>102258.21113816</v>
      </c>
      <c r="CM56" s="30">
        <v>117856.96336516012</v>
      </c>
      <c r="CN56" s="31">
        <v>130669.95166882602</v>
      </c>
      <c r="CO56" s="29">
        <v>11113.119678454317</v>
      </c>
      <c r="CP56" s="30">
        <v>12095.585777661008</v>
      </c>
      <c r="CQ56" s="30">
        <v>14651.042457614016</v>
      </c>
      <c r="CR56" s="30">
        <v>14623.0329187228</v>
      </c>
      <c r="CS56" s="30">
        <v>20589.011140184903</v>
      </c>
      <c r="CT56" s="30">
        <v>23802.397532803865</v>
      </c>
      <c r="CU56" s="30">
        <v>26256.763756822653</v>
      </c>
      <c r="CV56" s="30">
        <v>39989.914751809447</v>
      </c>
      <c r="CW56" s="30">
        <v>74530.389907500736</v>
      </c>
      <c r="CX56" s="30">
        <v>82177.970502999306</v>
      </c>
      <c r="CY56" s="30">
        <v>113579.67666250399</v>
      </c>
      <c r="CZ56" s="30">
        <v>129480.83139525454</v>
      </c>
      <c r="DA56" s="31">
        <v>144299.54592388685</v>
      </c>
      <c r="DB56" s="29">
        <v>12153.119678454317</v>
      </c>
      <c r="DC56" s="30">
        <v>13355.585777661008</v>
      </c>
      <c r="DD56" s="30">
        <v>16191.042457614016</v>
      </c>
      <c r="DE56" s="30">
        <v>16523.032918722798</v>
      </c>
      <c r="DF56" s="30">
        <v>22689.011140184903</v>
      </c>
      <c r="DG56" s="30">
        <v>26102.397532803865</v>
      </c>
      <c r="DH56" s="30">
        <v>28756.763756822653</v>
      </c>
      <c r="DI56" s="30">
        <v>43739.914751809447</v>
      </c>
      <c r="DJ56" s="30">
        <v>79345.069907500729</v>
      </c>
      <c r="DK56" s="30">
        <v>87548.190502999307</v>
      </c>
      <c r="DL56" s="30">
        <v>120153.56666250399</v>
      </c>
      <c r="DM56" s="30">
        <v>136571.37359525455</v>
      </c>
      <c r="DN56" s="31">
        <v>152077.10592388685</v>
      </c>
      <c r="DO56" s="29">
        <v>13193.119678454317</v>
      </c>
      <c r="DP56" s="30">
        <v>14615.585777661008</v>
      </c>
      <c r="DQ56" s="30">
        <v>17731.042457614014</v>
      </c>
      <c r="DR56" s="30">
        <v>18423.032918722798</v>
      </c>
      <c r="DS56" s="30">
        <v>24789.011140184903</v>
      </c>
      <c r="DT56" s="30">
        <v>28402.397532803865</v>
      </c>
      <c r="DU56" s="30">
        <v>31256.763756822653</v>
      </c>
      <c r="DV56" s="30">
        <v>47489.914751809447</v>
      </c>
      <c r="DW56" s="30">
        <v>84159.749907500722</v>
      </c>
      <c r="DX56" s="30">
        <v>92918.410502999308</v>
      </c>
      <c r="DY56" s="30">
        <v>126727.45666250399</v>
      </c>
      <c r="DZ56" s="30">
        <v>143661.91579525455</v>
      </c>
      <c r="EA56" s="31">
        <v>159854.66592388685</v>
      </c>
    </row>
    <row r="57" spans="1:131" x14ac:dyDescent="0.25">
      <c r="A57" s="17">
        <v>48</v>
      </c>
      <c r="B57" s="29">
        <v>6603.8392520649495</v>
      </c>
      <c r="C57" s="30">
        <v>7337.2220390249095</v>
      </c>
      <c r="D57" s="30">
        <v>8838.5070732928762</v>
      </c>
      <c r="E57" s="30">
        <v>9139.48</v>
      </c>
      <c r="F57" s="30">
        <v>11649.26</v>
      </c>
      <c r="G57" s="30">
        <v>13462.259999999998</v>
      </c>
      <c r="H57" s="30">
        <v>14856.8</v>
      </c>
      <c r="I57" s="30">
        <v>22629.154854883483</v>
      </c>
      <c r="J57" s="30">
        <v>44719.062064347723</v>
      </c>
      <c r="K57" s="30">
        <v>48349.593118789155</v>
      </c>
      <c r="L57" s="30">
        <v>66768.772067999991</v>
      </c>
      <c r="M57" s="30">
        <v>74748.639435999998</v>
      </c>
      <c r="N57" s="31">
        <v>86938.003923282638</v>
      </c>
      <c r="O57" s="29">
        <v>7818.986583400676</v>
      </c>
      <c r="P57" s="30">
        <v>8708.9076016255731</v>
      </c>
      <c r="Q57" s="30">
        <v>10472.992162640454</v>
      </c>
      <c r="R57" s="30">
        <v>10999.531875058057</v>
      </c>
      <c r="S57" s="30">
        <v>14681.756019292019</v>
      </c>
      <c r="T57" s="30">
        <v>16944.541484178131</v>
      </c>
      <c r="U57" s="30">
        <v>18685.50747083488</v>
      </c>
      <c r="V57" s="30">
        <v>28367.117924355935</v>
      </c>
      <c r="W57" s="30">
        <v>52279.920156650151</v>
      </c>
      <c r="X57" s="30">
        <v>56749.29713456906</v>
      </c>
      <c r="Y57" s="30">
        <v>75107.17697016678</v>
      </c>
      <c r="Z57" s="30">
        <v>88291.405660567514</v>
      </c>
      <c r="AA57" s="31">
        <v>104253.68486128806</v>
      </c>
      <c r="AB57" s="29">
        <v>8369.3838437160539</v>
      </c>
      <c r="AC57" s="30">
        <v>9338.8897824688938</v>
      </c>
      <c r="AD57" s="30">
        <v>11220.993972715141</v>
      </c>
      <c r="AE57" s="30">
        <v>11496.590547657661</v>
      </c>
      <c r="AF57" s="30">
        <v>15887.043382713329</v>
      </c>
      <c r="AG57" s="30">
        <v>18326.339947619595</v>
      </c>
      <c r="AH57" s="30">
        <v>20201.717115870084</v>
      </c>
      <c r="AI57" s="30">
        <v>30626.013858759721</v>
      </c>
      <c r="AJ57" s="30">
        <v>59840.778248952578</v>
      </c>
      <c r="AK57" s="30">
        <v>65149.001150348966</v>
      </c>
      <c r="AL57" s="30">
        <v>83445.581872333569</v>
      </c>
      <c r="AM57" s="30">
        <v>103634.17188513503</v>
      </c>
      <c r="AN57" s="31">
        <v>122370.28299345323</v>
      </c>
      <c r="AO57" s="29">
        <v>9409.3838437160539</v>
      </c>
      <c r="AP57" s="30">
        <v>10598.889782468894</v>
      </c>
      <c r="AQ57" s="30">
        <v>12760.993972715141</v>
      </c>
      <c r="AR57" s="30">
        <v>13396.590547657661</v>
      </c>
      <c r="AS57" s="30">
        <v>17987.043382713331</v>
      </c>
      <c r="AT57" s="30">
        <v>20626.339947619595</v>
      </c>
      <c r="AU57" s="30">
        <v>22701.717115870084</v>
      </c>
      <c r="AV57" s="30">
        <v>34376.013858759718</v>
      </c>
      <c r="AW57" s="30">
        <v>64655.458248952578</v>
      </c>
      <c r="AX57" s="30">
        <v>70519.221150348967</v>
      </c>
      <c r="AY57" s="30">
        <v>90019.471872333568</v>
      </c>
      <c r="AZ57" s="30">
        <v>110724.71408513503</v>
      </c>
      <c r="BA57" s="31">
        <v>130147.84299345323</v>
      </c>
      <c r="BB57" s="29">
        <v>10449.383843716054</v>
      </c>
      <c r="BC57" s="30">
        <v>11858.889782468894</v>
      </c>
      <c r="BD57" s="30">
        <v>14300.993972715141</v>
      </c>
      <c r="BE57" s="30">
        <v>15296.590547657661</v>
      </c>
      <c r="BF57" s="30">
        <v>20087.043382713331</v>
      </c>
      <c r="BG57" s="30">
        <v>22926.339947619595</v>
      </c>
      <c r="BH57" s="30">
        <v>25201.717115870084</v>
      </c>
      <c r="BI57" s="30">
        <v>38126.013858759718</v>
      </c>
      <c r="BJ57" s="30">
        <v>69470.138248952571</v>
      </c>
      <c r="BK57" s="30">
        <v>75889.441150348968</v>
      </c>
      <c r="BL57" s="30">
        <v>96593.361872333568</v>
      </c>
      <c r="BM57" s="30">
        <v>117815.25628513502</v>
      </c>
      <c r="BN57" s="31">
        <v>137925.40299345323</v>
      </c>
      <c r="BO57" s="29">
        <v>9792.8217786405985</v>
      </c>
      <c r="BP57" s="30">
        <v>10854.124195894688</v>
      </c>
      <c r="BQ57" s="30">
        <v>13083.416657723032</v>
      </c>
      <c r="BR57" s="30">
        <v>14737.933028045716</v>
      </c>
      <c r="BS57" s="30">
        <v>18673.003159070962</v>
      </c>
      <c r="BT57" s="30">
        <v>21543.337367290005</v>
      </c>
      <c r="BU57" s="30">
        <v>23756.187463342372</v>
      </c>
      <c r="BV57" s="30">
        <v>36043.362086896523</v>
      </c>
      <c r="BW57" s="30">
        <v>66882.992722605093</v>
      </c>
      <c r="BX57" s="30">
        <v>73529.706215427315</v>
      </c>
      <c r="BY57" s="30">
        <v>92791.520000000019</v>
      </c>
      <c r="BZ57" s="30">
        <v>105630.94000000002</v>
      </c>
      <c r="CA57" s="31">
        <v>114081.41520000002</v>
      </c>
      <c r="CB57" s="29">
        <v>10788.995475296226</v>
      </c>
      <c r="CC57" s="30">
        <v>11990.750657164746</v>
      </c>
      <c r="CD57" s="30">
        <v>14455.459016652891</v>
      </c>
      <c r="CE57" s="30">
        <v>15671.171537127144</v>
      </c>
      <c r="CF57" s="30">
        <v>20545.132739971559</v>
      </c>
      <c r="CG57" s="30">
        <v>23703.752864769511</v>
      </c>
      <c r="CH57" s="30">
        <v>26132.962965031922</v>
      </c>
      <c r="CI57" s="30">
        <v>39637.40064045004</v>
      </c>
      <c r="CJ57" s="30">
        <v>74414.741521319214</v>
      </c>
      <c r="CK57" s="30">
        <v>81913.230925146025</v>
      </c>
      <c r="CL57" s="30">
        <v>105462.33059924001</v>
      </c>
      <c r="CM57" s="30">
        <v>121140.98842748001</v>
      </c>
      <c r="CN57" s="31">
        <v>131518.34787520254</v>
      </c>
      <c r="CO57" s="29">
        <v>11692.077215329811</v>
      </c>
      <c r="CP57" s="30">
        <v>13035.233445681117</v>
      </c>
      <c r="CQ57" s="30">
        <v>15722.470684881313</v>
      </c>
      <c r="CR57" s="30">
        <v>16422.040689735401</v>
      </c>
      <c r="CS57" s="30">
        <v>22156.352767402645</v>
      </c>
      <c r="CT57" s="30">
        <v>25573.414401859111</v>
      </c>
      <c r="CU57" s="30">
        <v>28192.857516309101</v>
      </c>
      <c r="CV57" s="30">
        <v>42787.046737396682</v>
      </c>
      <c r="CW57" s="30">
        <v>79686.965680419104</v>
      </c>
      <c r="CX57" s="30">
        <v>87781.698221949118</v>
      </c>
      <c r="CY57" s="30">
        <v>116866.060138556</v>
      </c>
      <c r="CZ57" s="30">
        <v>133227.30855795383</v>
      </c>
      <c r="DA57" s="31">
        <v>145467.89401536455</v>
      </c>
      <c r="DB57" s="29">
        <v>12732.077215329811</v>
      </c>
      <c r="DC57" s="30">
        <v>14295.233445681117</v>
      </c>
      <c r="DD57" s="30">
        <v>17262.470684881315</v>
      </c>
      <c r="DE57" s="30">
        <v>18322.040689735401</v>
      </c>
      <c r="DF57" s="30">
        <v>24256.352767402645</v>
      </c>
      <c r="DG57" s="30">
        <v>27873.414401859111</v>
      </c>
      <c r="DH57" s="30">
        <v>30692.857516309101</v>
      </c>
      <c r="DI57" s="30">
        <v>46537.046737396682</v>
      </c>
      <c r="DJ57" s="30">
        <v>84501.645680419097</v>
      </c>
      <c r="DK57" s="30">
        <v>93151.918221949119</v>
      </c>
      <c r="DL57" s="30">
        <v>123439.950138556</v>
      </c>
      <c r="DM57" s="30">
        <v>140317.85075795383</v>
      </c>
      <c r="DN57" s="31">
        <v>153245.45401536455</v>
      </c>
      <c r="DO57" s="29">
        <v>13772.077215329811</v>
      </c>
      <c r="DP57" s="30">
        <v>15555.233445681117</v>
      </c>
      <c r="DQ57" s="30">
        <v>18802.470684881315</v>
      </c>
      <c r="DR57" s="30">
        <v>20222.040689735401</v>
      </c>
      <c r="DS57" s="30">
        <v>26356.352767402645</v>
      </c>
      <c r="DT57" s="30">
        <v>30173.414401859111</v>
      </c>
      <c r="DU57" s="30">
        <v>33192.857516309101</v>
      </c>
      <c r="DV57" s="30">
        <v>50287.046737396682</v>
      </c>
      <c r="DW57" s="30">
        <v>89316.32568041909</v>
      </c>
      <c r="DX57" s="30">
        <v>98522.138221949121</v>
      </c>
      <c r="DY57" s="30">
        <v>130013.840138556</v>
      </c>
      <c r="DZ57" s="30">
        <v>147408.39295795382</v>
      </c>
      <c r="EA57" s="31">
        <v>161023.01401536455</v>
      </c>
    </row>
    <row r="58" spans="1:131" x14ac:dyDescent="0.25">
      <c r="A58" s="17">
        <v>49</v>
      </c>
      <c r="B58" s="29">
        <v>6926.5415827385714</v>
      </c>
      <c r="C58" s="30">
        <v>7723.4466496285131</v>
      </c>
      <c r="D58" s="30">
        <v>9289.2085230646226</v>
      </c>
      <c r="E58" s="30">
        <v>9599.1</v>
      </c>
      <c r="F58" s="30">
        <v>12218.64</v>
      </c>
      <c r="G58" s="30">
        <v>14111.02</v>
      </c>
      <c r="H58" s="30">
        <v>15566.32</v>
      </c>
      <c r="I58" s="30">
        <v>23669.595852422201</v>
      </c>
      <c r="J58" s="30">
        <v>45166.252684991203</v>
      </c>
      <c r="K58" s="30">
        <v>48833.089049977047</v>
      </c>
      <c r="L58" s="30">
        <v>68699.911152000015</v>
      </c>
      <c r="M58" s="30">
        <v>76761.151504000009</v>
      </c>
      <c r="N58" s="31">
        <v>87807.383962515465</v>
      </c>
      <c r="O58" s="29">
        <v>8141.5900046615388</v>
      </c>
      <c r="P58" s="30">
        <v>9094.8177178989808</v>
      </c>
      <c r="Q58" s="30">
        <v>10923.458085100494</v>
      </c>
      <c r="R58" s="30">
        <v>11474.725645259636</v>
      </c>
      <c r="S58" s="30">
        <v>15274.226313460889</v>
      </c>
      <c r="T58" s="30">
        <v>17619.60981421571</v>
      </c>
      <c r="U58" s="30">
        <v>19423.780803885631</v>
      </c>
      <c r="V58" s="30">
        <v>29449.825127390301</v>
      </c>
      <c r="W58" s="30">
        <v>53325.518559783151</v>
      </c>
      <c r="X58" s="30">
        <v>57884.283077260443</v>
      </c>
      <c r="Y58" s="30">
        <v>76609.320509570112</v>
      </c>
      <c r="Z58" s="30">
        <v>90057.233773778862</v>
      </c>
      <c r="AA58" s="31">
        <v>106338.75855851381</v>
      </c>
      <c r="AB58" s="29">
        <v>8677.8663159741682</v>
      </c>
      <c r="AC58" s="30">
        <v>9707.5801684351991</v>
      </c>
      <c r="AD58" s="30">
        <v>11651.408439847457</v>
      </c>
      <c r="AE58" s="30">
        <v>11950.651709640355</v>
      </c>
      <c r="AF58" s="30">
        <v>16452.747334601416</v>
      </c>
      <c r="AG58" s="30">
        <v>18970.932663567117</v>
      </c>
      <c r="AH58" s="30">
        <v>20906.698292004323</v>
      </c>
      <c r="AI58" s="30">
        <v>31660.104593221204</v>
      </c>
      <c r="AJ58" s="30">
        <v>61484.7844345751</v>
      </c>
      <c r="AK58" s="30">
        <v>66935.477104543839</v>
      </c>
      <c r="AL58" s="30">
        <v>86518.72986714021</v>
      </c>
      <c r="AM58" s="30">
        <v>105153.31604355772</v>
      </c>
      <c r="AN58" s="31">
        <v>123593.98582338777</v>
      </c>
      <c r="AO58" s="29">
        <v>9717.8663159741682</v>
      </c>
      <c r="AP58" s="30">
        <v>10967.580168435199</v>
      </c>
      <c r="AQ58" s="30">
        <v>13191.408439847457</v>
      </c>
      <c r="AR58" s="30">
        <v>13850.651709640355</v>
      </c>
      <c r="AS58" s="30">
        <v>18552.747334601416</v>
      </c>
      <c r="AT58" s="30">
        <v>21270.932663567117</v>
      </c>
      <c r="AU58" s="30">
        <v>23406.698292004323</v>
      </c>
      <c r="AV58" s="30">
        <v>35410.1045932212</v>
      </c>
      <c r="AW58" s="30">
        <v>66299.4644345751</v>
      </c>
      <c r="AX58" s="30">
        <v>72305.69710454384</v>
      </c>
      <c r="AY58" s="30">
        <v>93092.619867140209</v>
      </c>
      <c r="AZ58" s="30">
        <v>112243.85824355771</v>
      </c>
      <c r="BA58" s="31">
        <v>131371.54582338777</v>
      </c>
      <c r="BB58" s="29">
        <v>10757.866315974168</v>
      </c>
      <c r="BC58" s="30">
        <v>12227.580168435199</v>
      </c>
      <c r="BD58" s="30">
        <v>14731.408439847457</v>
      </c>
      <c r="BE58" s="30">
        <v>15750.651709640355</v>
      </c>
      <c r="BF58" s="30">
        <v>20652.747334601416</v>
      </c>
      <c r="BG58" s="30">
        <v>23570.932663567117</v>
      </c>
      <c r="BH58" s="30">
        <v>25906.698292004323</v>
      </c>
      <c r="BI58" s="30">
        <v>39160.1045932212</v>
      </c>
      <c r="BJ58" s="30">
        <v>71114.144434575093</v>
      </c>
      <c r="BK58" s="30">
        <v>77675.917104543842</v>
      </c>
      <c r="BL58" s="30">
        <v>99666.509867140208</v>
      </c>
      <c r="BM58" s="30">
        <v>119334.40044355771</v>
      </c>
      <c r="BN58" s="31">
        <v>139149.10582338777</v>
      </c>
      <c r="BO58" s="29">
        <v>10344.617289782209</v>
      </c>
      <c r="BP58" s="30">
        <v>11509.051016658117</v>
      </c>
      <c r="BQ58" s="30">
        <v>13853.784451900108</v>
      </c>
      <c r="BR58" s="30">
        <v>15550.768815356869</v>
      </c>
      <c r="BS58" s="30">
        <v>19683.3056954608</v>
      </c>
      <c r="BT58" s="30">
        <v>22697.109534269723</v>
      </c>
      <c r="BU58" s="30">
        <v>25019.070387995685</v>
      </c>
      <c r="BV58" s="30">
        <v>37905.226886062293</v>
      </c>
      <c r="BW58" s="30">
        <v>69643.977181647162</v>
      </c>
      <c r="BX58" s="30">
        <v>76646.490958217051</v>
      </c>
      <c r="BY58" s="30">
        <v>95178.235000000015</v>
      </c>
      <c r="BZ58" s="30">
        <v>107438.94500000001</v>
      </c>
      <c r="CA58" s="31">
        <v>116034.06060000001</v>
      </c>
      <c r="CB58" s="29">
        <v>11388.242095047895</v>
      </c>
      <c r="CC58" s="30">
        <v>12702.992810772312</v>
      </c>
      <c r="CD58" s="30">
        <v>15290.260722141844</v>
      </c>
      <c r="CE58" s="30">
        <v>16472.246367116357</v>
      </c>
      <c r="CF58" s="30">
        <v>21548.283776430439</v>
      </c>
      <c r="CG58" s="30">
        <v>24849.722231042433</v>
      </c>
      <c r="CH58" s="30">
        <v>27387.63208573484</v>
      </c>
      <c r="CI58" s="30">
        <v>41488.952500503401</v>
      </c>
      <c r="CJ58" s="30">
        <v>77385.560956335568</v>
      </c>
      <c r="CK58" s="30">
        <v>85256.886162130133</v>
      </c>
      <c r="CL58" s="30">
        <v>107935.97306032002</v>
      </c>
      <c r="CM58" s="30">
        <v>122996.02489264001</v>
      </c>
      <c r="CN58" s="31">
        <v>133878.93192870659</v>
      </c>
      <c r="CO58" s="29">
        <v>12337.376717629326</v>
      </c>
      <c r="CP58" s="30">
        <v>13803.001413706876</v>
      </c>
      <c r="CQ58" s="30">
        <v>16619.837060550952</v>
      </c>
      <c r="CR58" s="30">
        <v>17212.619231044297</v>
      </c>
      <c r="CS58" s="30">
        <v>23151.040601798311</v>
      </c>
      <c r="CT58" s="30">
        <v>26710.192345376305</v>
      </c>
      <c r="CU58" s="30">
        <v>29437.935436768883</v>
      </c>
      <c r="CV58" s="30">
        <v>44626.846126466458</v>
      </c>
      <c r="CW58" s="30">
        <v>82804.669598617445</v>
      </c>
      <c r="CX58" s="30">
        <v>91284.162804869295</v>
      </c>
      <c r="CY58" s="30">
        <v>119417.93731460802</v>
      </c>
      <c r="CZ58" s="30">
        <v>136080.04054743549</v>
      </c>
      <c r="DA58" s="31">
        <v>148154.82899167185</v>
      </c>
      <c r="DB58" s="29">
        <v>13377.376717629326</v>
      </c>
      <c r="DC58" s="30">
        <v>15063.001413706876</v>
      </c>
      <c r="DD58" s="30">
        <v>18159.837060550952</v>
      </c>
      <c r="DE58" s="30">
        <v>19112.619231044297</v>
      </c>
      <c r="DF58" s="30">
        <v>25251.040601798311</v>
      </c>
      <c r="DG58" s="30">
        <v>29010.192345376305</v>
      </c>
      <c r="DH58" s="30">
        <v>31937.935436768883</v>
      </c>
      <c r="DI58" s="30">
        <v>48376.846126466458</v>
      </c>
      <c r="DJ58" s="30">
        <v>87619.349598617438</v>
      </c>
      <c r="DK58" s="30">
        <v>96654.382804869296</v>
      </c>
      <c r="DL58" s="30">
        <v>125991.82731460802</v>
      </c>
      <c r="DM58" s="30">
        <v>143170.58274743549</v>
      </c>
      <c r="DN58" s="31">
        <v>155932.38899167185</v>
      </c>
      <c r="DO58" s="29">
        <v>14417.376717629326</v>
      </c>
      <c r="DP58" s="30">
        <v>16323.001413706876</v>
      </c>
      <c r="DQ58" s="30">
        <v>19699.837060550952</v>
      </c>
      <c r="DR58" s="30">
        <v>21012.619231044297</v>
      </c>
      <c r="DS58" s="30">
        <v>27351.040601798311</v>
      </c>
      <c r="DT58" s="30">
        <v>31310.192345376305</v>
      </c>
      <c r="DU58" s="30">
        <v>34437.935436768879</v>
      </c>
      <c r="DV58" s="30">
        <v>52126.846126466458</v>
      </c>
      <c r="DW58" s="30">
        <v>92434.029598617431</v>
      </c>
      <c r="DX58" s="30">
        <v>102024.6028048693</v>
      </c>
      <c r="DY58" s="30">
        <v>132565.71731460802</v>
      </c>
      <c r="DZ58" s="30">
        <v>150261.12494743548</v>
      </c>
      <c r="EA58" s="31">
        <v>163709.94899167184</v>
      </c>
    </row>
    <row r="59" spans="1:131" x14ac:dyDescent="0.25">
      <c r="A59" s="17">
        <v>50</v>
      </c>
      <c r="B59" s="29">
        <v>7263.2007260638047</v>
      </c>
      <c r="C59" s="30">
        <v>8129.0101541616395</v>
      </c>
      <c r="D59" s="30">
        <v>9763.5536755112644</v>
      </c>
      <c r="E59" s="30">
        <v>10082.24</v>
      </c>
      <c r="F59" s="30">
        <v>12816.44</v>
      </c>
      <c r="G59" s="30">
        <v>14791.140000000001</v>
      </c>
      <c r="H59" s="30">
        <v>16310.14</v>
      </c>
      <c r="I59" s="30">
        <v>24757.665102462146</v>
      </c>
      <c r="J59" s="30">
        <v>49030.672615129755</v>
      </c>
      <c r="K59" s="30">
        <v>53986.509618789656</v>
      </c>
      <c r="L59" s="30">
        <v>72226.05023600001</v>
      </c>
      <c r="M59" s="30">
        <v>80377.463572000008</v>
      </c>
      <c r="N59" s="31">
        <v>88725.596612267094</v>
      </c>
      <c r="O59" s="29">
        <v>8478.1864029277585</v>
      </c>
      <c r="P59" s="30">
        <v>9500.0881512202322</v>
      </c>
      <c r="Q59" s="30">
        <v>11397.578956976829</v>
      </c>
      <c r="R59" s="30">
        <v>11647.377205442361</v>
      </c>
      <c r="S59" s="30">
        <v>15896.264171507444</v>
      </c>
      <c r="T59" s="30">
        <v>18327.302811422414</v>
      </c>
      <c r="U59" s="30">
        <v>20197.738152020927</v>
      </c>
      <c r="V59" s="30">
        <v>30582.07021637772</v>
      </c>
      <c r="W59" s="30">
        <v>54392.028930978813</v>
      </c>
      <c r="X59" s="30">
        <v>59041.968738805655</v>
      </c>
      <c r="Y59" s="30">
        <v>78141.506919761523</v>
      </c>
      <c r="Z59" s="30">
        <v>91858.378449254436</v>
      </c>
      <c r="AA59" s="31">
        <v>108465.53372968409</v>
      </c>
      <c r="AB59" s="29">
        <v>8999.7158665064089</v>
      </c>
      <c r="AC59" s="30">
        <v>10094.747375767338</v>
      </c>
      <c r="AD59" s="30">
        <v>12104.388567795082</v>
      </c>
      <c r="AE59" s="30">
        <v>12428.321040475787</v>
      </c>
      <c r="AF59" s="30">
        <v>17046.71615183918</v>
      </c>
      <c r="AG59" s="30">
        <v>19646.715619952574</v>
      </c>
      <c r="AH59" s="30">
        <v>21645.79389525545</v>
      </c>
      <c r="AI59" s="30">
        <v>32741.556111596376</v>
      </c>
      <c r="AJ59" s="30">
        <v>63053.063721839106</v>
      </c>
      <c r="AK59" s="30">
        <v>69134.664622932687</v>
      </c>
      <c r="AL59" s="30">
        <v>94094.699038228006</v>
      </c>
      <c r="AM59" s="30">
        <v>107045.55163287885</v>
      </c>
      <c r="AN59" s="31">
        <v>124829.92568162165</v>
      </c>
      <c r="AO59" s="29">
        <v>10039.715866506409</v>
      </c>
      <c r="AP59" s="30">
        <v>11354.747375767338</v>
      </c>
      <c r="AQ59" s="30">
        <v>13644.388567795082</v>
      </c>
      <c r="AR59" s="30">
        <v>14328.321040475787</v>
      </c>
      <c r="AS59" s="30">
        <v>19146.71615183918</v>
      </c>
      <c r="AT59" s="30">
        <v>21946.715619952574</v>
      </c>
      <c r="AU59" s="30">
        <v>24145.79389525545</v>
      </c>
      <c r="AV59" s="30">
        <v>36491.556111596379</v>
      </c>
      <c r="AW59" s="30">
        <v>67867.743721839099</v>
      </c>
      <c r="AX59" s="30">
        <v>74504.884622932688</v>
      </c>
      <c r="AY59" s="30">
        <v>100668.589038228</v>
      </c>
      <c r="AZ59" s="30">
        <v>114136.09383287885</v>
      </c>
      <c r="BA59" s="31">
        <v>132607.48568162165</v>
      </c>
      <c r="BB59" s="29">
        <v>11079.715866506409</v>
      </c>
      <c r="BC59" s="30">
        <v>12614.747375767338</v>
      </c>
      <c r="BD59" s="30">
        <v>15184.388567795082</v>
      </c>
      <c r="BE59" s="30">
        <v>16228.321040475787</v>
      </c>
      <c r="BF59" s="30">
        <v>21246.71615183918</v>
      </c>
      <c r="BG59" s="30">
        <v>24246.715619952574</v>
      </c>
      <c r="BH59" s="30">
        <v>26645.79389525545</v>
      </c>
      <c r="BI59" s="30">
        <v>40241.556111596379</v>
      </c>
      <c r="BJ59" s="30">
        <v>72682.423721839092</v>
      </c>
      <c r="BK59" s="30">
        <v>79875.104622932689</v>
      </c>
      <c r="BL59" s="30">
        <v>107242.479038228</v>
      </c>
      <c r="BM59" s="30">
        <v>121226.63603287884</v>
      </c>
      <c r="BN59" s="31">
        <v>140385.04568162165</v>
      </c>
      <c r="BO59" s="29">
        <v>10925.364897047135</v>
      </c>
      <c r="BP59" s="30">
        <v>12202.533957409541</v>
      </c>
      <c r="BQ59" s="30">
        <v>14667.040031735458</v>
      </c>
      <c r="BR59" s="30">
        <v>16411.466681365717</v>
      </c>
      <c r="BS59" s="30">
        <v>20751.914626929763</v>
      </c>
      <c r="BT59" s="30">
        <v>23915.717424418752</v>
      </c>
      <c r="BU59" s="30">
        <v>26352.919342534922</v>
      </c>
      <c r="BV59" s="30">
        <v>39867.111816144898</v>
      </c>
      <c r="BW59" s="30">
        <v>72594.268063710988</v>
      </c>
      <c r="BX59" s="30">
        <v>79977.094751526674</v>
      </c>
      <c r="BY59" s="30">
        <v>100516.25000000001</v>
      </c>
      <c r="BZ59" s="30">
        <v>112466.65000000001</v>
      </c>
      <c r="CA59" s="31">
        <v>121463.98200000002</v>
      </c>
      <c r="CB59" s="29">
        <v>12019.190492847325</v>
      </c>
      <c r="CC59" s="30">
        <v>13457.41659519194</v>
      </c>
      <c r="CD59" s="30">
        <v>16176.146707063044</v>
      </c>
      <c r="CE59" s="30">
        <v>17321.359991832713</v>
      </c>
      <c r="CF59" s="30">
        <v>22609.876309555635</v>
      </c>
      <c r="CG59" s="30">
        <v>26060.717928711678</v>
      </c>
      <c r="CH59" s="30">
        <v>28713.471696472006</v>
      </c>
      <c r="CI59" s="30">
        <v>43440.897927382292</v>
      </c>
      <c r="CJ59" s="30">
        <v>80119.850246315749</v>
      </c>
      <c r="CK59" s="30">
        <v>88340.962556383354</v>
      </c>
      <c r="CL59" s="30">
        <v>112663.14427700001</v>
      </c>
      <c r="CM59" s="30">
        <v>127224.60087900001</v>
      </c>
      <c r="CN59" s="31">
        <v>138737.87136310339</v>
      </c>
      <c r="CO59" s="29">
        <v>13017.109594952901</v>
      </c>
      <c r="CP59" s="30">
        <v>14616.525707875817</v>
      </c>
      <c r="CQ59" s="30">
        <v>17576.315429142225</v>
      </c>
      <c r="CR59" s="30">
        <v>18051.367140809285</v>
      </c>
      <c r="CS59" s="30">
        <v>24204.369273320197</v>
      </c>
      <c r="CT59" s="30">
        <v>27912.270071856525</v>
      </c>
      <c r="CU59" s="30">
        <v>30754.475051827412</v>
      </c>
      <c r="CV59" s="30">
        <v>46567.554860131211</v>
      </c>
      <c r="CW59" s="30">
        <v>85387.757774139085</v>
      </c>
      <c r="CX59" s="30">
        <v>94195.670019783036</v>
      </c>
      <c r="CY59" s="30">
        <v>123595.34912630002</v>
      </c>
      <c r="CZ59" s="30">
        <v>139569.76848110466</v>
      </c>
      <c r="DA59" s="31">
        <v>152556.98285358609</v>
      </c>
      <c r="DB59" s="29">
        <v>14057.109594952901</v>
      </c>
      <c r="DC59" s="30">
        <v>15876.525707875817</v>
      </c>
      <c r="DD59" s="30">
        <v>19116.315429142225</v>
      </c>
      <c r="DE59" s="30">
        <v>19951.367140809285</v>
      </c>
      <c r="DF59" s="30">
        <v>26304.369273320197</v>
      </c>
      <c r="DG59" s="30">
        <v>30212.270071856525</v>
      </c>
      <c r="DH59" s="30">
        <v>33254.475051827409</v>
      </c>
      <c r="DI59" s="30">
        <v>50317.554860131211</v>
      </c>
      <c r="DJ59" s="30">
        <v>90202.437774139078</v>
      </c>
      <c r="DK59" s="30">
        <v>99565.890019783037</v>
      </c>
      <c r="DL59" s="30">
        <v>130169.23912630002</v>
      </c>
      <c r="DM59" s="30">
        <v>146660.31068110466</v>
      </c>
      <c r="DN59" s="31">
        <v>160334.54285358608</v>
      </c>
      <c r="DO59" s="29">
        <v>15097.109594952901</v>
      </c>
      <c r="DP59" s="30">
        <v>17136.525707875815</v>
      </c>
      <c r="DQ59" s="30">
        <v>20656.315429142225</v>
      </c>
      <c r="DR59" s="30">
        <v>21851.367140809285</v>
      </c>
      <c r="DS59" s="30">
        <v>28404.369273320197</v>
      </c>
      <c r="DT59" s="30">
        <v>32512.270071856525</v>
      </c>
      <c r="DU59" s="30">
        <v>35754.475051827409</v>
      </c>
      <c r="DV59" s="30">
        <v>54067.554860131211</v>
      </c>
      <c r="DW59" s="30">
        <v>95017.117774139071</v>
      </c>
      <c r="DX59" s="30">
        <v>104936.11001978304</v>
      </c>
      <c r="DY59" s="30">
        <v>136743.12912630002</v>
      </c>
      <c r="DZ59" s="30">
        <v>153750.85288110466</v>
      </c>
      <c r="EA59" s="31">
        <v>168112.10285358608</v>
      </c>
    </row>
    <row r="60" spans="1:131" x14ac:dyDescent="0.25">
      <c r="A60" s="17">
        <v>51</v>
      </c>
      <c r="B60" s="29">
        <v>7831.7695995769009</v>
      </c>
      <c r="C60" s="30">
        <v>8886.4611471029875</v>
      </c>
      <c r="D60" s="30">
        <v>10641.492542166912</v>
      </c>
      <c r="E60" s="30">
        <v>11391.094367105599</v>
      </c>
      <c r="F60" s="30">
        <v>14124.998524000002</v>
      </c>
      <c r="G60" s="30">
        <v>16301.315394000003</v>
      </c>
      <c r="H60" s="30">
        <v>17975.405294</v>
      </c>
      <c r="I60" s="30">
        <v>27285.422709423525</v>
      </c>
      <c r="J60" s="30">
        <v>51075.295080414544</v>
      </c>
      <c r="K60" s="30">
        <v>56278.890092579517</v>
      </c>
      <c r="L60" s="30">
        <v>74150.589319999999</v>
      </c>
      <c r="M60" s="30">
        <v>82373.47563999999</v>
      </c>
      <c r="N60" s="31">
        <v>90972.731228586737</v>
      </c>
      <c r="O60" s="29">
        <v>8976.6190930060347</v>
      </c>
      <c r="P60" s="30">
        <v>10204.214817288994</v>
      </c>
      <c r="Q60" s="30">
        <v>12206.707961180002</v>
      </c>
      <c r="R60" s="30">
        <v>12797.488828732889</v>
      </c>
      <c r="S60" s="30">
        <v>16920.413127359443</v>
      </c>
      <c r="T60" s="30">
        <v>19482.717293508918</v>
      </c>
      <c r="U60" s="30">
        <v>21454.078047485811</v>
      </c>
      <c r="V60" s="30">
        <v>32376.071534305924</v>
      </c>
      <c r="W60" s="30">
        <v>57848.319044758828</v>
      </c>
      <c r="X60" s="30">
        <v>63806.371116950526</v>
      </c>
      <c r="Y60" s="30">
        <v>85082.794169300003</v>
      </c>
      <c r="Z60" s="30">
        <v>95655.631431099988</v>
      </c>
      <c r="AA60" s="31">
        <v>108691.68928760334</v>
      </c>
      <c r="AB60" s="29">
        <v>9595.541757637835</v>
      </c>
      <c r="AC60" s="30">
        <v>10899.899967299429</v>
      </c>
      <c r="AD60" s="30">
        <v>13045.229484104229</v>
      </c>
      <c r="AE60" s="30">
        <v>13541.043482167806</v>
      </c>
      <c r="AF60" s="30">
        <v>18493.557647576421</v>
      </c>
      <c r="AG60" s="30">
        <v>21291.51240003571</v>
      </c>
      <c r="AH60" s="30">
        <v>23442.847266926536</v>
      </c>
      <c r="AI60" s="30">
        <v>35363.124662481532</v>
      </c>
      <c r="AJ60" s="30">
        <v>64621.343009103111</v>
      </c>
      <c r="AK60" s="30">
        <v>71333.852141321535</v>
      </c>
      <c r="AL60" s="30">
        <v>96014.999018600007</v>
      </c>
      <c r="AM60" s="30">
        <v>108937.78722219999</v>
      </c>
      <c r="AN60" s="31">
        <v>126078.22493843787</v>
      </c>
      <c r="AO60" s="29">
        <v>10635.541757637835</v>
      </c>
      <c r="AP60" s="30">
        <v>12159.899967299429</v>
      </c>
      <c r="AQ60" s="30">
        <v>14585.229484104229</v>
      </c>
      <c r="AR60" s="30">
        <v>15441.043482167806</v>
      </c>
      <c r="AS60" s="30">
        <v>20593.557647576421</v>
      </c>
      <c r="AT60" s="30">
        <v>23591.51240003571</v>
      </c>
      <c r="AU60" s="30">
        <v>25942.847266926536</v>
      </c>
      <c r="AV60" s="30">
        <v>39113.124662481532</v>
      </c>
      <c r="AW60" s="30">
        <v>69436.023009103112</v>
      </c>
      <c r="AX60" s="30">
        <v>76704.072141321536</v>
      </c>
      <c r="AY60" s="30">
        <v>102588.88901860001</v>
      </c>
      <c r="AZ60" s="30">
        <v>116028.32942219998</v>
      </c>
      <c r="BA60" s="31">
        <v>133855.78493843786</v>
      </c>
      <c r="BB60" s="29">
        <v>11675.541757637835</v>
      </c>
      <c r="BC60" s="30">
        <v>13419.899967299429</v>
      </c>
      <c r="BD60" s="30">
        <v>16125.229484104229</v>
      </c>
      <c r="BE60" s="30">
        <v>17341.043482167806</v>
      </c>
      <c r="BF60" s="30">
        <v>22693.557647576421</v>
      </c>
      <c r="BG60" s="30">
        <v>25891.51240003571</v>
      </c>
      <c r="BH60" s="30">
        <v>28442.847266926536</v>
      </c>
      <c r="BI60" s="30">
        <v>42863.124662481532</v>
      </c>
      <c r="BJ60" s="30">
        <v>74250.703009103105</v>
      </c>
      <c r="BK60" s="30">
        <v>82074.292141321537</v>
      </c>
      <c r="BL60" s="30">
        <v>109162.77901860001</v>
      </c>
      <c r="BM60" s="30">
        <v>123118.87162219998</v>
      </c>
      <c r="BN60" s="31">
        <v>141633.34493843786</v>
      </c>
      <c r="BO60" s="29">
        <v>11865.861455638797</v>
      </c>
      <c r="BP60" s="30">
        <v>13438.238655030671</v>
      </c>
      <c r="BQ60" s="30">
        <v>16103.026050624594</v>
      </c>
      <c r="BR60" s="30">
        <v>18053.170950982549</v>
      </c>
      <c r="BS60" s="30">
        <v>22771.440606267242</v>
      </c>
      <c r="BT60" s="30">
        <v>26210.564559609433</v>
      </c>
      <c r="BU60" s="30">
        <v>28859.080409527091</v>
      </c>
      <c r="BV60" s="30">
        <v>43517.749146651542</v>
      </c>
      <c r="BW60" s="30">
        <v>75964.872643931754</v>
      </c>
      <c r="BX60" s="30">
        <v>83779.653325492094</v>
      </c>
      <c r="BY60" s="30">
        <v>103829.16500000001</v>
      </c>
      <c r="BZ60" s="30">
        <v>115922.45500000002</v>
      </c>
      <c r="CA60" s="31">
        <v>126355.47595000002</v>
      </c>
      <c r="CB60" s="29">
        <v>12992.020241953287</v>
      </c>
      <c r="CC60" s="30">
        <v>14747.971756219195</v>
      </c>
      <c r="CD60" s="30">
        <v>17674.639764471947</v>
      </c>
      <c r="CE60" s="30">
        <v>18907.526377817256</v>
      </c>
      <c r="CF60" s="30">
        <v>24597.765814016278</v>
      </c>
      <c r="CG60" s="30">
        <v>28320.704890837824</v>
      </c>
      <c r="CH60" s="30">
        <v>31182.150533959204</v>
      </c>
      <c r="CI60" s="30">
        <v>47041.274749547927</v>
      </c>
      <c r="CJ60" s="30">
        <v>83490.454826536516</v>
      </c>
      <c r="CK60" s="30">
        <v>92143.521130348774</v>
      </c>
      <c r="CL60" s="30">
        <v>115976.05927700001</v>
      </c>
      <c r="CM60" s="30">
        <v>130680.40587900001</v>
      </c>
      <c r="CN60" s="31">
        <v>143629.36531310339</v>
      </c>
      <c r="CO60" s="29">
        <v>14019.205906557667</v>
      </c>
      <c r="CP60" s="30">
        <v>15957.546930831031</v>
      </c>
      <c r="CQ60" s="30">
        <v>19132.648786992737</v>
      </c>
      <c r="CR60" s="30">
        <v>19578.880927466551</v>
      </c>
      <c r="CS60" s="30">
        <v>26150.813176669246</v>
      </c>
      <c r="CT60" s="30">
        <v>30126.785691162724</v>
      </c>
      <c r="CU60" s="30">
        <v>33174.380569727051</v>
      </c>
      <c r="CV60" s="30">
        <v>50103.289913868299</v>
      </c>
      <c r="CW60" s="30">
        <v>88758.362354359851</v>
      </c>
      <c r="CX60" s="30">
        <v>97998.228593748456</v>
      </c>
      <c r="CY60" s="30">
        <v>126908.26412630001</v>
      </c>
      <c r="CZ60" s="30">
        <v>142998.68066575352</v>
      </c>
      <c r="DA60" s="31">
        <v>157448.47680358609</v>
      </c>
      <c r="DB60" s="29">
        <v>15059.205906557667</v>
      </c>
      <c r="DC60" s="30">
        <v>17217.546930831031</v>
      </c>
      <c r="DD60" s="30">
        <v>20672.648786992737</v>
      </c>
      <c r="DE60" s="30">
        <v>21478.880927466551</v>
      </c>
      <c r="DF60" s="30">
        <v>28250.813176669246</v>
      </c>
      <c r="DG60" s="30">
        <v>32426.785691162724</v>
      </c>
      <c r="DH60" s="30">
        <v>35674.380569727051</v>
      </c>
      <c r="DI60" s="30">
        <v>53853.289913868299</v>
      </c>
      <c r="DJ60" s="30">
        <v>93573.042354359844</v>
      </c>
      <c r="DK60" s="30">
        <v>103368.44859374846</v>
      </c>
      <c r="DL60" s="30">
        <v>133482.15412630001</v>
      </c>
      <c r="DM60" s="30">
        <v>150089.22286575352</v>
      </c>
      <c r="DN60" s="31">
        <v>165226.03680358609</v>
      </c>
      <c r="DO60" s="29">
        <v>16099.205906557667</v>
      </c>
      <c r="DP60" s="30">
        <v>18477.546930831031</v>
      </c>
      <c r="DQ60" s="30">
        <v>22212.648786992737</v>
      </c>
      <c r="DR60" s="30">
        <v>23378.880927466551</v>
      </c>
      <c r="DS60" s="30">
        <v>30350.813176669246</v>
      </c>
      <c r="DT60" s="30">
        <v>34726.785691162724</v>
      </c>
      <c r="DU60" s="30">
        <v>38174.380569727051</v>
      </c>
      <c r="DV60" s="30">
        <v>57603.289913868299</v>
      </c>
      <c r="DW60" s="30">
        <v>98387.722354359837</v>
      </c>
      <c r="DX60" s="30">
        <v>108738.66859374846</v>
      </c>
      <c r="DY60" s="30">
        <v>140056.04412630002</v>
      </c>
      <c r="DZ60" s="30">
        <v>157179.76506575351</v>
      </c>
      <c r="EA60" s="31">
        <v>173003.59680358609</v>
      </c>
    </row>
    <row r="61" spans="1:131" x14ac:dyDescent="0.25">
      <c r="A61" s="17">
        <v>52</v>
      </c>
      <c r="B61" s="29">
        <v>8251.2153330313377</v>
      </c>
      <c r="C61" s="30">
        <v>9494.4803149110376</v>
      </c>
      <c r="D61" s="30">
        <v>11334.178263023632</v>
      </c>
      <c r="E61" s="30">
        <v>12302.381916474049</v>
      </c>
      <c r="F61" s="30">
        <v>15254.998405920003</v>
      </c>
      <c r="G61" s="30">
        <v>17605.420625520004</v>
      </c>
      <c r="H61" s="30">
        <v>19413.437717520002</v>
      </c>
      <c r="I61" s="30">
        <v>29468.256526177418</v>
      </c>
      <c r="J61" s="30">
        <v>53222.134144633092</v>
      </c>
      <c r="K61" s="30">
        <v>58685.87499593728</v>
      </c>
      <c r="L61" s="30">
        <v>76200.528403999997</v>
      </c>
      <c r="M61" s="30">
        <v>84505.887708000009</v>
      </c>
      <c r="N61" s="31">
        <v>93371.344418729568</v>
      </c>
      <c r="O61" s="29">
        <v>9475.3468237465131</v>
      </c>
      <c r="P61" s="30">
        <v>10908.71504620867</v>
      </c>
      <c r="Q61" s="30">
        <v>13016.230974232827</v>
      </c>
      <c r="R61" s="30">
        <v>13623.011069312059</v>
      </c>
      <c r="S61" s="30">
        <v>17945.16804262896</v>
      </c>
      <c r="T61" s="30">
        <v>20638.78156447869</v>
      </c>
      <c r="U61" s="30">
        <v>22711.115227229038</v>
      </c>
      <c r="V61" s="30">
        <v>34171.356407278625</v>
      </c>
      <c r="W61" s="30">
        <v>59995.158108977375</v>
      </c>
      <c r="X61" s="30">
        <v>66213.356020308289</v>
      </c>
      <c r="Y61" s="30">
        <v>87132.733253300001</v>
      </c>
      <c r="Z61" s="30">
        <v>97788.043499100022</v>
      </c>
      <c r="AA61" s="31">
        <v>108917.8448455226</v>
      </c>
      <c r="AB61" s="29">
        <v>10191.977495482419</v>
      </c>
      <c r="AC61" s="30">
        <v>11705.772666243161</v>
      </c>
      <c r="AD61" s="30">
        <v>13986.846143884239</v>
      </c>
      <c r="AE61" s="30">
        <v>14659.323782925876</v>
      </c>
      <c r="AF61" s="30">
        <v>19941.742770981553</v>
      </c>
      <c r="AG61" s="30">
        <v>22937.760053162205</v>
      </c>
      <c r="AH61" s="30">
        <v>25241.469647328766</v>
      </c>
      <c r="AI61" s="30">
        <v>37987.020705078459</v>
      </c>
      <c r="AJ61" s="30">
        <v>66768.182073321659</v>
      </c>
      <c r="AK61" s="30">
        <v>73740.837044679298</v>
      </c>
      <c r="AL61" s="30">
        <v>98064.938102600005</v>
      </c>
      <c r="AM61" s="30">
        <v>111070.19929020003</v>
      </c>
      <c r="AN61" s="31">
        <v>127339.00718782225</v>
      </c>
      <c r="AO61" s="29">
        <v>11231.977495482419</v>
      </c>
      <c r="AP61" s="30">
        <v>12965.772666243161</v>
      </c>
      <c r="AQ61" s="30">
        <v>15526.846143884239</v>
      </c>
      <c r="AR61" s="30">
        <v>16559.323782925876</v>
      </c>
      <c r="AS61" s="30">
        <v>22041.742770981553</v>
      </c>
      <c r="AT61" s="30">
        <v>25237.760053162205</v>
      </c>
      <c r="AU61" s="30">
        <v>27741.469647328766</v>
      </c>
      <c r="AV61" s="30">
        <v>41737.020705078459</v>
      </c>
      <c r="AW61" s="30">
        <v>71582.862073321652</v>
      </c>
      <c r="AX61" s="30">
        <v>79111.057044679299</v>
      </c>
      <c r="AY61" s="30">
        <v>104638.8281026</v>
      </c>
      <c r="AZ61" s="30">
        <v>118160.74149020003</v>
      </c>
      <c r="BA61" s="31">
        <v>135116.56718782225</v>
      </c>
      <c r="BB61" s="29">
        <v>12271.977495482419</v>
      </c>
      <c r="BC61" s="30">
        <v>14225.772666243161</v>
      </c>
      <c r="BD61" s="30">
        <v>17066.846143884239</v>
      </c>
      <c r="BE61" s="30">
        <v>18459.323782925876</v>
      </c>
      <c r="BF61" s="30">
        <v>24141.742770981553</v>
      </c>
      <c r="BG61" s="30">
        <v>27537.760053162205</v>
      </c>
      <c r="BH61" s="30">
        <v>30241.469647328766</v>
      </c>
      <c r="BI61" s="30">
        <v>45487.020705078459</v>
      </c>
      <c r="BJ61" s="30">
        <v>76397.542073321645</v>
      </c>
      <c r="BK61" s="30">
        <v>84481.2770446793</v>
      </c>
      <c r="BL61" s="30">
        <v>111212.7181026</v>
      </c>
      <c r="BM61" s="30">
        <v>125251.28369020003</v>
      </c>
      <c r="BN61" s="31">
        <v>142894.12718782225</v>
      </c>
      <c r="BO61" s="29">
        <v>12592.397344135257</v>
      </c>
      <c r="BP61" s="30">
        <v>14464.428229772131</v>
      </c>
      <c r="BQ61" s="30">
        <v>17280.295990831717</v>
      </c>
      <c r="BR61" s="30">
        <v>19293.833803176167</v>
      </c>
      <c r="BS61" s="30">
        <v>24275.378524771011</v>
      </c>
      <c r="BT61" s="30">
        <v>27905.662563874965</v>
      </c>
      <c r="BU61" s="30">
        <v>30700.5293590453</v>
      </c>
      <c r="BV61" s="30">
        <v>46139.444557959039</v>
      </c>
      <c r="BW61" s="30">
        <v>80208.858564328912</v>
      </c>
      <c r="BX61" s="30">
        <v>88560.939898153025</v>
      </c>
      <c r="BY61" s="30">
        <v>107308.18000000001</v>
      </c>
      <c r="BZ61" s="30">
        <v>119557.56</v>
      </c>
      <c r="CA61" s="31">
        <v>132708.8916</v>
      </c>
      <c r="CB61" s="29">
        <v>13724.240972602474</v>
      </c>
      <c r="CC61" s="30">
        <v>15799.279869337781</v>
      </c>
      <c r="CD61" s="30">
        <v>18875.621157927097</v>
      </c>
      <c r="CE61" s="30">
        <v>20120.617770032684</v>
      </c>
      <c r="CF61" s="30">
        <v>26086.893938874378</v>
      </c>
      <c r="CG61" s="30">
        <v>29999.994416682646</v>
      </c>
      <c r="CH61" s="30">
        <v>33007.020597610128</v>
      </c>
      <c r="CI61" s="30">
        <v>49643.123424819816</v>
      </c>
      <c r="CJ61" s="30">
        <v>87734.440746933673</v>
      </c>
      <c r="CK61" s="30">
        <v>96924.807703009705</v>
      </c>
      <c r="CL61" s="30">
        <v>119455.07427700001</v>
      </c>
      <c r="CM61" s="30">
        <v>134315.51087900001</v>
      </c>
      <c r="CN61" s="31">
        <v>149982.78096310337</v>
      </c>
      <c r="CO61" s="29">
        <v>14756.31872104341</v>
      </c>
      <c r="CP61" s="30">
        <v>17031.792427886423</v>
      </c>
      <c r="CQ61" s="30">
        <v>20355.275210763295</v>
      </c>
      <c r="CR61" s="30">
        <v>20762.223633951999</v>
      </c>
      <c r="CS61" s="30">
        <v>27621.26214455556</v>
      </c>
      <c r="CT61" s="30">
        <v>31786.247889521663</v>
      </c>
      <c r="CU61" s="30">
        <v>34978.559931155563</v>
      </c>
      <c r="CV61" s="30">
        <v>52680.886218959808</v>
      </c>
      <c r="CW61" s="30">
        <v>93002.348274757009</v>
      </c>
      <c r="CX61" s="30">
        <v>102779.51516640939</v>
      </c>
      <c r="CY61" s="30">
        <v>130387.27912630001</v>
      </c>
      <c r="CZ61" s="30">
        <v>146607.70263606741</v>
      </c>
      <c r="DA61" s="31">
        <v>163801.89245358607</v>
      </c>
      <c r="DB61" s="29">
        <v>15796.31872104341</v>
      </c>
      <c r="DC61" s="30">
        <v>18291.792427886423</v>
      </c>
      <c r="DD61" s="30">
        <v>21895.275210763295</v>
      </c>
      <c r="DE61" s="30">
        <v>22662.223633951999</v>
      </c>
      <c r="DF61" s="30">
        <v>29721.26214455556</v>
      </c>
      <c r="DG61" s="30">
        <v>34086.247889521663</v>
      </c>
      <c r="DH61" s="30">
        <v>37478.559931155563</v>
      </c>
      <c r="DI61" s="30">
        <v>56430.886218959808</v>
      </c>
      <c r="DJ61" s="30">
        <v>97817.028274757002</v>
      </c>
      <c r="DK61" s="30">
        <v>108149.73516640939</v>
      </c>
      <c r="DL61" s="30">
        <v>136961.16912630002</v>
      </c>
      <c r="DM61" s="30">
        <v>153698.2448360674</v>
      </c>
      <c r="DN61" s="31">
        <v>171579.45245358607</v>
      </c>
      <c r="DO61" s="29">
        <v>16836.318721043412</v>
      </c>
      <c r="DP61" s="30">
        <v>19551.792427886423</v>
      </c>
      <c r="DQ61" s="30">
        <v>23435.275210763295</v>
      </c>
      <c r="DR61" s="30">
        <v>24562.223633951999</v>
      </c>
      <c r="DS61" s="30">
        <v>31821.26214455556</v>
      </c>
      <c r="DT61" s="30">
        <v>36386.247889521663</v>
      </c>
      <c r="DU61" s="30">
        <v>39978.559931155563</v>
      </c>
      <c r="DV61" s="30">
        <v>60180.886218959808</v>
      </c>
      <c r="DW61" s="30">
        <v>102631.70827475699</v>
      </c>
      <c r="DX61" s="30">
        <v>113519.95516640939</v>
      </c>
      <c r="DY61" s="30">
        <v>143535.05912630004</v>
      </c>
      <c r="DZ61" s="30">
        <v>160788.7870360674</v>
      </c>
      <c r="EA61" s="31">
        <v>179357.01245358607</v>
      </c>
    </row>
    <row r="62" spans="1:131" x14ac:dyDescent="0.25">
      <c r="A62" s="17">
        <v>53</v>
      </c>
      <c r="B62" s="29">
        <v>8694.8657954578284</v>
      </c>
      <c r="C62" s="30">
        <v>10143.210060888096</v>
      </c>
      <c r="D62" s="30">
        <v>12073.077650949468</v>
      </c>
      <c r="E62" s="30">
        <v>13286.572469791974</v>
      </c>
      <c r="F62" s="30">
        <v>16475.398278393608</v>
      </c>
      <c r="G62" s="30">
        <v>19013.854275561607</v>
      </c>
      <c r="H62" s="30">
        <v>20966.512734921602</v>
      </c>
      <c r="I62" s="30">
        <v>31825.717048271596</v>
      </c>
      <c r="J62" s="30">
        <v>55476.301461965646</v>
      </c>
      <c r="K62" s="30">
        <v>61213.195421954144</v>
      </c>
      <c r="L62" s="30">
        <v>78413.267487999998</v>
      </c>
      <c r="M62" s="30">
        <v>86818.699776000009</v>
      </c>
      <c r="N62" s="31">
        <v>95970.158901997958</v>
      </c>
      <c r="O62" s="29">
        <v>9974.3527835270033</v>
      </c>
      <c r="P62" s="30">
        <v>11613.569143637551</v>
      </c>
      <c r="Q62" s="30">
        <v>13826.126884242598</v>
      </c>
      <c r="R62" s="30">
        <v>14451.01213273014</v>
      </c>
      <c r="S62" s="30">
        <v>18970.507013493378</v>
      </c>
      <c r="T62" s="30">
        <v>21795.472346288254</v>
      </c>
      <c r="U62" s="30">
        <v>23968.824272336431</v>
      </c>
      <c r="V62" s="30">
        <v>35967.828679747596</v>
      </c>
      <c r="W62" s="30">
        <v>61496.767208049452</v>
      </c>
      <c r="X62" s="30">
        <v>67904.289665839489</v>
      </c>
      <c r="Y62" s="30">
        <v>88130.782909599991</v>
      </c>
      <c r="Z62" s="30">
        <v>98625.060479199994</v>
      </c>
      <c r="AA62" s="31">
        <v>109789.27039248066</v>
      </c>
      <c r="AB62" s="29">
        <v>10788.99826649335</v>
      </c>
      <c r="AC62" s="30">
        <v>12512.337547930951</v>
      </c>
      <c r="AD62" s="30">
        <v>14929.208155369981</v>
      </c>
      <c r="AE62" s="30">
        <v>15225.043022935935</v>
      </c>
      <c r="AF62" s="30">
        <v>20869.874476067904</v>
      </c>
      <c r="AG62" s="30">
        <v>23979.217670312159</v>
      </c>
      <c r="AH62" s="30">
        <v>26315.052325808305</v>
      </c>
      <c r="AI62" s="30">
        <v>39360.232179993603</v>
      </c>
      <c r="AJ62" s="30">
        <v>67517.232954133258</v>
      </c>
      <c r="AK62" s="30">
        <v>74595.383909724827</v>
      </c>
      <c r="AL62" s="30">
        <v>99171.337758900001</v>
      </c>
      <c r="AM62" s="30">
        <v>112028.21627030002</v>
      </c>
      <c r="AN62" s="31">
        <v>128612.39725970048</v>
      </c>
      <c r="AO62" s="29">
        <v>11828.99826649335</v>
      </c>
      <c r="AP62" s="30">
        <v>13772.337547930951</v>
      </c>
      <c r="AQ62" s="30">
        <v>16469.208155369983</v>
      </c>
      <c r="AR62" s="30">
        <v>17125.043022935934</v>
      </c>
      <c r="AS62" s="30">
        <v>22969.874476067904</v>
      </c>
      <c r="AT62" s="30">
        <v>26279.217670312159</v>
      </c>
      <c r="AU62" s="30">
        <v>28815.052325808305</v>
      </c>
      <c r="AV62" s="30">
        <v>43110.232179993603</v>
      </c>
      <c r="AW62" s="30">
        <v>72331.912954133251</v>
      </c>
      <c r="AX62" s="30">
        <v>79965.603909724829</v>
      </c>
      <c r="AY62" s="30">
        <v>105745.2277589</v>
      </c>
      <c r="AZ62" s="30">
        <v>119118.75847030002</v>
      </c>
      <c r="BA62" s="31">
        <v>136389.95725970049</v>
      </c>
      <c r="BB62" s="29">
        <v>12868.99826649335</v>
      </c>
      <c r="BC62" s="30">
        <v>15032.337547930951</v>
      </c>
      <c r="BD62" s="30">
        <v>18009.208155369983</v>
      </c>
      <c r="BE62" s="30">
        <v>19025.043022935934</v>
      </c>
      <c r="BF62" s="30">
        <v>25069.874476067904</v>
      </c>
      <c r="BG62" s="30">
        <v>28579.217670312159</v>
      </c>
      <c r="BH62" s="30">
        <v>31315.052325808305</v>
      </c>
      <c r="BI62" s="30">
        <v>46860.232179993603</v>
      </c>
      <c r="BJ62" s="30">
        <v>77146.592954133244</v>
      </c>
      <c r="BK62" s="30">
        <v>85335.82390972483</v>
      </c>
      <c r="BL62" s="30">
        <v>112319.1177589</v>
      </c>
      <c r="BM62" s="30">
        <v>126209.30067030001</v>
      </c>
      <c r="BN62" s="31">
        <v>144167.51725970049</v>
      </c>
      <c r="BO62" s="29">
        <v>13366.638280169187</v>
      </c>
      <c r="BP62" s="30">
        <v>15568.102381514716</v>
      </c>
      <c r="BQ62" s="30">
        <v>18542.738978099056</v>
      </c>
      <c r="BR62" s="30">
        <v>20622.68740285304</v>
      </c>
      <c r="BS62" s="30">
        <v>25877.551545405815</v>
      </c>
      <c r="BT62" s="30">
        <v>29708.063480900579</v>
      </c>
      <c r="BU62" s="30">
        <v>32654.477910435984</v>
      </c>
      <c r="BV62" s="30">
        <v>48902.703118626225</v>
      </c>
      <c r="BW62" s="30">
        <v>84693.603604211021</v>
      </c>
      <c r="BX62" s="30">
        <v>93615.044236925023</v>
      </c>
      <c r="BY62" s="30">
        <v>112191.895</v>
      </c>
      <c r="BZ62" s="30">
        <v>124694.16500000001</v>
      </c>
      <c r="CA62" s="31">
        <v>135916.63985000001</v>
      </c>
      <c r="CB62" s="29">
        <v>14503.465139923366</v>
      </c>
      <c r="CC62" s="30">
        <v>16927.321628979273</v>
      </c>
      <c r="CD62" s="30">
        <v>20163.952279772886</v>
      </c>
      <c r="CE62" s="30">
        <v>21421.436220119285</v>
      </c>
      <c r="CF62" s="30">
        <v>27674.250863137659</v>
      </c>
      <c r="CG62" s="30">
        <v>31786.651752548274</v>
      </c>
      <c r="CH62" s="30">
        <v>34944.554560093435</v>
      </c>
      <c r="CI62" s="30">
        <v>52387.097029625693</v>
      </c>
      <c r="CJ62" s="30">
        <v>92219.185786815782</v>
      </c>
      <c r="CK62" s="30">
        <v>101978.9120417817</v>
      </c>
      <c r="CL62" s="30">
        <v>124338.789277</v>
      </c>
      <c r="CM62" s="30">
        <v>139452.11587899999</v>
      </c>
      <c r="CN62" s="31">
        <v>153190.52921310338</v>
      </c>
      <c r="CO62" s="29">
        <v>15539.732272858848</v>
      </c>
      <c r="CP62" s="30">
        <v>18182.009680481482</v>
      </c>
      <c r="CQ62" s="30">
        <v>21667.339974737348</v>
      </c>
      <c r="CR62" s="30">
        <v>22032.583442754109</v>
      </c>
      <c r="CS62" s="30">
        <v>29189.949234702493</v>
      </c>
      <c r="CT62" s="30">
        <v>33553.178812694838</v>
      </c>
      <c r="CU62" s="30">
        <v>36895.63402308667</v>
      </c>
      <c r="CV62" s="30">
        <v>55401.374981067958</v>
      </c>
      <c r="CW62" s="30">
        <v>97487.093314639118</v>
      </c>
      <c r="CX62" s="30">
        <v>107833.61950518138</v>
      </c>
      <c r="CY62" s="30">
        <v>135270.99412630001</v>
      </c>
      <c r="CZ62" s="30">
        <v>151713.12554719977</v>
      </c>
      <c r="DA62" s="31">
        <v>167009.64070358608</v>
      </c>
      <c r="DB62" s="29">
        <v>16579.732272858848</v>
      </c>
      <c r="DC62" s="30">
        <v>19442.009680481482</v>
      </c>
      <c r="DD62" s="30">
        <v>23207.339974737348</v>
      </c>
      <c r="DE62" s="30">
        <v>23932.583442754109</v>
      </c>
      <c r="DF62" s="30">
        <v>31289.949234702493</v>
      </c>
      <c r="DG62" s="30">
        <v>35853.178812694838</v>
      </c>
      <c r="DH62" s="30">
        <v>39395.63402308667</v>
      </c>
      <c r="DI62" s="30">
        <v>59151.374981067958</v>
      </c>
      <c r="DJ62" s="30">
        <v>102301.77331463911</v>
      </c>
      <c r="DK62" s="30">
        <v>113203.83950518139</v>
      </c>
      <c r="DL62" s="30">
        <v>141844.88412629999</v>
      </c>
      <c r="DM62" s="30">
        <v>158803.66774719977</v>
      </c>
      <c r="DN62" s="31">
        <v>174787.20070358607</v>
      </c>
      <c r="DO62" s="29">
        <v>17619.732272858848</v>
      </c>
      <c r="DP62" s="30">
        <v>20702.009680481482</v>
      </c>
      <c r="DQ62" s="30">
        <v>24747.339974737348</v>
      </c>
      <c r="DR62" s="30">
        <v>25832.583442754109</v>
      </c>
      <c r="DS62" s="30">
        <v>33389.949234702493</v>
      </c>
      <c r="DT62" s="30">
        <v>38153.178812694838</v>
      </c>
      <c r="DU62" s="30">
        <v>41895.63402308667</v>
      </c>
      <c r="DV62" s="30">
        <v>62901.374981067958</v>
      </c>
      <c r="DW62" s="30">
        <v>107116.4533146391</v>
      </c>
      <c r="DX62" s="30">
        <v>118574.05950518139</v>
      </c>
      <c r="DY62" s="30">
        <v>148418.77412630001</v>
      </c>
      <c r="DZ62" s="30">
        <v>165894.20994719976</v>
      </c>
      <c r="EA62" s="31">
        <v>182564.76070358607</v>
      </c>
    </row>
    <row r="63" spans="1:131" x14ac:dyDescent="0.25">
      <c r="A63" s="17">
        <v>54</v>
      </c>
      <c r="B63" s="29">
        <v>9161.6121621631282</v>
      </c>
      <c r="C63" s="30">
        <v>10835.954036050331</v>
      </c>
      <c r="D63" s="30">
        <v>12858.182576087729</v>
      </c>
      <c r="E63" s="30">
        <v>14349.498267375337</v>
      </c>
      <c r="F63" s="30">
        <v>17793.430140665096</v>
      </c>
      <c r="G63" s="30">
        <v>20534.962617606532</v>
      </c>
      <c r="H63" s="30">
        <v>22643.833753715335</v>
      </c>
      <c r="I63" s="30">
        <v>34371.774412133345</v>
      </c>
      <c r="J63" s="30">
        <v>57843.164250137197</v>
      </c>
      <c r="K63" s="30">
        <v>63866.868994526769</v>
      </c>
      <c r="L63" s="30">
        <v>80842.70657200001</v>
      </c>
      <c r="M63" s="30">
        <v>89373.511844000008</v>
      </c>
      <c r="N63" s="31">
        <v>98837.440296756569</v>
      </c>
      <c r="O63" s="29">
        <v>10473.620064896162</v>
      </c>
      <c r="P63" s="30">
        <v>12318.757198289321</v>
      </c>
      <c r="Q63" s="30">
        <v>14636.374378026087</v>
      </c>
      <c r="R63" s="30">
        <v>15281.397744525068</v>
      </c>
      <c r="S63" s="30">
        <v>19996.406785060179</v>
      </c>
      <c r="T63" s="30">
        <v>22952.764907945679</v>
      </c>
      <c r="U63" s="30">
        <v>25227.178231536174</v>
      </c>
      <c r="V63" s="30">
        <v>37765.403197424108</v>
      </c>
      <c r="W63" s="30">
        <v>63863.629996221003</v>
      </c>
      <c r="X63" s="30">
        <v>70557.963238412107</v>
      </c>
      <c r="Y63" s="30">
        <v>90560.221993600004</v>
      </c>
      <c r="Z63" s="30">
        <v>101179.87254720001</v>
      </c>
      <c r="AA63" s="31">
        <v>112656.55178723927</v>
      </c>
      <c r="AB63" s="29">
        <v>11386.578364949975</v>
      </c>
      <c r="AC63" s="30">
        <v>13319.565607284188</v>
      </c>
      <c r="AD63" s="30">
        <v>15872.283987210096</v>
      </c>
      <c r="AE63" s="30">
        <v>16174.439494032536</v>
      </c>
      <c r="AF63" s="30">
        <v>21579.434927693434</v>
      </c>
      <c r="AG63" s="30">
        <v>24670.138890924765</v>
      </c>
      <c r="AH63" s="30">
        <v>27041.087506784384</v>
      </c>
      <c r="AI63" s="30">
        <v>40044.632273070551</v>
      </c>
      <c r="AJ63" s="30">
        <v>69884.095742304809</v>
      </c>
      <c r="AK63" s="30">
        <v>77249.057482297445</v>
      </c>
      <c r="AL63" s="30">
        <v>100277.7374152</v>
      </c>
      <c r="AM63" s="30">
        <v>112986.23325040001</v>
      </c>
      <c r="AN63" s="31">
        <v>129898.52123229748</v>
      </c>
      <c r="AO63" s="29">
        <v>12426.578364949975</v>
      </c>
      <c r="AP63" s="30">
        <v>14579.565607284188</v>
      </c>
      <c r="AQ63" s="30">
        <v>17412.283987210096</v>
      </c>
      <c r="AR63" s="30">
        <v>18074.439494032536</v>
      </c>
      <c r="AS63" s="30">
        <v>23679.434927693434</v>
      </c>
      <c r="AT63" s="30">
        <v>26970.138890924765</v>
      </c>
      <c r="AU63" s="30">
        <v>29541.087506784384</v>
      </c>
      <c r="AV63" s="30">
        <v>43794.632273070551</v>
      </c>
      <c r="AW63" s="30">
        <v>74698.775742304802</v>
      </c>
      <c r="AX63" s="30">
        <v>82619.277482297446</v>
      </c>
      <c r="AY63" s="30">
        <v>106851.6274152</v>
      </c>
      <c r="AZ63" s="30">
        <v>120076.7754504</v>
      </c>
      <c r="BA63" s="31">
        <v>137676.0812322975</v>
      </c>
      <c r="BB63" s="29">
        <v>13466.578364949975</v>
      </c>
      <c r="BC63" s="30">
        <v>15839.565607284188</v>
      </c>
      <c r="BD63" s="30">
        <v>18952.283987210096</v>
      </c>
      <c r="BE63" s="30">
        <v>19974.439494032536</v>
      </c>
      <c r="BF63" s="30">
        <v>25779.434927693434</v>
      </c>
      <c r="BG63" s="30">
        <v>29270.138890924765</v>
      </c>
      <c r="BH63" s="30">
        <v>32041.087506784384</v>
      </c>
      <c r="BI63" s="30">
        <v>47544.632273070551</v>
      </c>
      <c r="BJ63" s="30">
        <v>79513.455742304795</v>
      </c>
      <c r="BK63" s="30">
        <v>87989.497482297447</v>
      </c>
      <c r="BL63" s="30">
        <v>113425.5174152</v>
      </c>
      <c r="BM63" s="30">
        <v>127167.3176504</v>
      </c>
      <c r="BN63" s="31">
        <v>145453.64123229749</v>
      </c>
      <c r="BO63" s="29">
        <v>14187.820569390264</v>
      </c>
      <c r="BP63" s="30">
        <v>16755.961767904992</v>
      </c>
      <c r="BQ63" s="30">
        <v>19896.339706183597</v>
      </c>
      <c r="BR63" s="30">
        <v>22044.744073631489</v>
      </c>
      <c r="BS63" s="30">
        <v>27593.193731673644</v>
      </c>
      <c r="BT63" s="30">
        <v>31634.83462114033</v>
      </c>
      <c r="BU63" s="30">
        <v>34744.75885058815</v>
      </c>
      <c r="BV63" s="30">
        <v>51854.444484183456</v>
      </c>
      <c r="BW63" s="30">
        <v>89479.908914768064</v>
      </c>
      <c r="BX63" s="30">
        <v>99010.117630825669</v>
      </c>
      <c r="BY63" s="30">
        <v>116167.01000000002</v>
      </c>
      <c r="BZ63" s="30">
        <v>128864.96999999999</v>
      </c>
      <c r="CA63" s="31">
        <v>140462.8173</v>
      </c>
      <c r="CB63" s="29">
        <v>15328.661479256492</v>
      </c>
      <c r="CC63" s="30">
        <v>18138.899700169917</v>
      </c>
      <c r="CD63" s="30">
        <v>21541.065831334261</v>
      </c>
      <c r="CE63" s="30">
        <v>22815.065272607109</v>
      </c>
      <c r="CF63" s="30">
        <v>29374.88571438022</v>
      </c>
      <c r="CG63" s="30">
        <v>33697.534034730968</v>
      </c>
      <c r="CH63" s="30">
        <v>37018.224517635426</v>
      </c>
      <c r="CI63" s="30">
        <v>55319.278887866167</v>
      </c>
      <c r="CJ63" s="30">
        <v>97005.491097372826</v>
      </c>
      <c r="CK63" s="30">
        <v>107373.98543568235</v>
      </c>
      <c r="CL63" s="30">
        <v>128313.90427700002</v>
      </c>
      <c r="CM63" s="30">
        <v>143622.92087899998</v>
      </c>
      <c r="CN63" s="31">
        <v>157736.70666310337</v>
      </c>
      <c r="CO63" s="29">
        <v>16368.171787978257</v>
      </c>
      <c r="CP63" s="30">
        <v>19415.093380521932</v>
      </c>
      <c r="CQ63" s="30">
        <v>23065.847820849867</v>
      </c>
      <c r="CR63" s="30">
        <v>23395.118977541868</v>
      </c>
      <c r="CS63" s="30">
        <v>30871.660093125771</v>
      </c>
      <c r="CT63" s="30">
        <v>35444.137551531931</v>
      </c>
      <c r="CU63" s="30">
        <v>38948.574836630185</v>
      </c>
      <c r="CV63" s="30">
        <v>58309.704203702131</v>
      </c>
      <c r="CW63" s="30">
        <v>102273.39862519616</v>
      </c>
      <c r="CX63" s="30">
        <v>113228.69289908203</v>
      </c>
      <c r="CY63" s="30">
        <v>139246.10912630003</v>
      </c>
      <c r="CZ63" s="30">
        <v>155859.43726396258</v>
      </c>
      <c r="DA63" s="31">
        <v>171555.81815358606</v>
      </c>
      <c r="DB63" s="29">
        <v>17408.171787978259</v>
      </c>
      <c r="DC63" s="30">
        <v>20675.093380521932</v>
      </c>
      <c r="DD63" s="30">
        <v>24605.847820849867</v>
      </c>
      <c r="DE63" s="30">
        <v>25295.118977541868</v>
      </c>
      <c r="DF63" s="30">
        <v>32971.660093125771</v>
      </c>
      <c r="DG63" s="30">
        <v>37744.137551531931</v>
      </c>
      <c r="DH63" s="30">
        <v>41448.574836630185</v>
      </c>
      <c r="DI63" s="30">
        <v>62059.704203702131</v>
      </c>
      <c r="DJ63" s="30">
        <v>107088.07862519615</v>
      </c>
      <c r="DK63" s="30">
        <v>118598.91289908203</v>
      </c>
      <c r="DL63" s="30">
        <v>145819.99912630004</v>
      </c>
      <c r="DM63" s="30">
        <v>162949.97946396258</v>
      </c>
      <c r="DN63" s="31">
        <v>179333.37815358606</v>
      </c>
      <c r="DO63" s="29">
        <v>18448.171787978259</v>
      </c>
      <c r="DP63" s="30">
        <v>21935.093380521932</v>
      </c>
      <c r="DQ63" s="30">
        <v>26145.847820849867</v>
      </c>
      <c r="DR63" s="30">
        <v>27195.118977541868</v>
      </c>
      <c r="DS63" s="30">
        <v>35071.660093125771</v>
      </c>
      <c r="DT63" s="30">
        <v>40044.137551531931</v>
      </c>
      <c r="DU63" s="30">
        <v>43948.574836630185</v>
      </c>
      <c r="DV63" s="30">
        <v>65809.704203702131</v>
      </c>
      <c r="DW63" s="30">
        <v>111902.75862519615</v>
      </c>
      <c r="DX63" s="30">
        <v>123969.13289908203</v>
      </c>
      <c r="DY63" s="30">
        <v>152393.88912630006</v>
      </c>
      <c r="DZ63" s="30">
        <v>170040.52166396257</v>
      </c>
      <c r="EA63" s="31">
        <v>187110.93815358606</v>
      </c>
    </row>
    <row r="64" spans="1:131" x14ac:dyDescent="0.25">
      <c r="A64" s="17">
        <v>55</v>
      </c>
      <c r="B64" s="29">
        <v>9653.659836092389</v>
      </c>
      <c r="C64" s="30">
        <v>11577.11863009479</v>
      </c>
      <c r="D64" s="30">
        <v>13696.106192986192</v>
      </c>
      <c r="E64" s="30">
        <v>15497.458128765364</v>
      </c>
      <c r="F64" s="30">
        <v>19216.904551918306</v>
      </c>
      <c r="G64" s="30">
        <v>22177.759627015061</v>
      </c>
      <c r="H64" s="30">
        <v>24455.340454012563</v>
      </c>
      <c r="I64" s="30">
        <v>37121.516365104006</v>
      </c>
      <c r="J64" s="30">
        <v>58640.63176597486</v>
      </c>
      <c r="K64" s="30">
        <v>64797.800890141865</v>
      </c>
      <c r="L64" s="30">
        <v>83557.045656000002</v>
      </c>
      <c r="M64" s="30">
        <v>92248.423911999984</v>
      </c>
      <c r="N64" s="31">
        <v>102034.963880682</v>
      </c>
      <c r="O64" s="29">
        <v>10973.131807376083</v>
      </c>
      <c r="P64" s="30">
        <v>13024.259256453239</v>
      </c>
      <c r="Q64" s="30">
        <v>15446.952125445041</v>
      </c>
      <c r="R64" s="30">
        <v>16114.068601891051</v>
      </c>
      <c r="S64" s="30">
        <v>21022.843003742226</v>
      </c>
      <c r="T64" s="30">
        <v>24110.633331387977</v>
      </c>
      <c r="U64" s="30">
        <v>26486.148909398635</v>
      </c>
      <c r="V64" s="30">
        <v>39564.003036226473</v>
      </c>
      <c r="W64" s="30">
        <v>64661.097512058666</v>
      </c>
      <c r="X64" s="30">
        <v>71488.895134027203</v>
      </c>
      <c r="Y64" s="30">
        <v>93274.561077599996</v>
      </c>
      <c r="Z64" s="30">
        <v>104054.7846152</v>
      </c>
      <c r="AA64" s="31">
        <v>115854.0753711647</v>
      </c>
      <c r="AB64" s="29">
        <v>11984.691402937553</v>
      </c>
      <c r="AC64" s="30">
        <v>14127.426995779811</v>
      </c>
      <c r="AD64" s="30">
        <v>16816.041223801076</v>
      </c>
      <c r="AE64" s="30">
        <v>16989.144512890452</v>
      </c>
      <c r="AF64" s="30">
        <v>22248.572826419761</v>
      </c>
      <c r="AG64" s="30">
        <v>25367.533206802578</v>
      </c>
      <c r="AH64" s="30">
        <v>27760.281797744035</v>
      </c>
      <c r="AI64" s="30">
        <v>40826.851564138407</v>
      </c>
      <c r="AJ64" s="30">
        <v>70681.563258142472</v>
      </c>
      <c r="AK64" s="30">
        <v>78179.989377912541</v>
      </c>
      <c r="AL64" s="30">
        <v>102992.07649919999</v>
      </c>
      <c r="AM64" s="30">
        <v>115861.14531840001</v>
      </c>
      <c r="AN64" s="31">
        <v>131197.50644462046</v>
      </c>
      <c r="AO64" s="29">
        <v>13024.691402937553</v>
      </c>
      <c r="AP64" s="30">
        <v>15387.426995779811</v>
      </c>
      <c r="AQ64" s="30">
        <v>18356.041223801076</v>
      </c>
      <c r="AR64" s="30">
        <v>18889.144512890452</v>
      </c>
      <c r="AS64" s="30">
        <v>24348.572826419761</v>
      </c>
      <c r="AT64" s="30">
        <v>27667.533206802578</v>
      </c>
      <c r="AU64" s="30">
        <v>30260.281797744035</v>
      </c>
      <c r="AV64" s="30">
        <v>44576.851564138407</v>
      </c>
      <c r="AW64" s="30">
        <v>75496.243258142465</v>
      </c>
      <c r="AX64" s="30">
        <v>83550.209377912543</v>
      </c>
      <c r="AY64" s="30">
        <v>109565.96649919999</v>
      </c>
      <c r="AZ64" s="30">
        <v>122951.68751840001</v>
      </c>
      <c r="BA64" s="31">
        <v>138975.06644462046</v>
      </c>
      <c r="BB64" s="29">
        <v>14064.691402937553</v>
      </c>
      <c r="BC64" s="30">
        <v>16647.42699577981</v>
      </c>
      <c r="BD64" s="30">
        <v>19896.041223801076</v>
      </c>
      <c r="BE64" s="30">
        <v>20789.144512890452</v>
      </c>
      <c r="BF64" s="30">
        <v>26448.572826419761</v>
      </c>
      <c r="BG64" s="30">
        <v>29967.533206802578</v>
      </c>
      <c r="BH64" s="30">
        <v>32760.281797744035</v>
      </c>
      <c r="BI64" s="30">
        <v>48326.851564138407</v>
      </c>
      <c r="BJ64" s="30">
        <v>80310.923258142459</v>
      </c>
      <c r="BK64" s="30">
        <v>88920.429377912544</v>
      </c>
      <c r="BL64" s="30">
        <v>116139.85649919999</v>
      </c>
      <c r="BM64" s="30">
        <v>130042.22971840001</v>
      </c>
      <c r="BN64" s="31">
        <v>146752.62644462046</v>
      </c>
      <c r="BO64" s="29">
        <v>15060.307903751976</v>
      </c>
      <c r="BP64" s="30">
        <v>18036.593570408379</v>
      </c>
      <c r="BQ64" s="30">
        <v>21352.363445467858</v>
      </c>
      <c r="BR64" s="30">
        <v>23568.500078099565</v>
      </c>
      <c r="BS64" s="30">
        <v>29421.094259543672</v>
      </c>
      <c r="BT64" s="30">
        <v>33683.302615142456</v>
      </c>
      <c r="BU64" s="30">
        <v>36962.221302201244</v>
      </c>
      <c r="BV64" s="30">
        <v>54962.909104755759</v>
      </c>
      <c r="BW64" s="30">
        <v>94534.912260726924</v>
      </c>
      <c r="BX64" s="30">
        <v>104709.61282703342</v>
      </c>
      <c r="BY64" s="30">
        <v>120509.52500000001</v>
      </c>
      <c r="BZ64" s="30">
        <v>133438.375</v>
      </c>
      <c r="CA64" s="31">
        <v>145447.82874999999</v>
      </c>
      <c r="CB64" s="29">
        <v>16204.371102903388</v>
      </c>
      <c r="CC64" s="30">
        <v>19442.805916119327</v>
      </c>
      <c r="CD64" s="30">
        <v>23019.595447257507</v>
      </c>
      <c r="CE64" s="30">
        <v>24309.914960550719</v>
      </c>
      <c r="CF64" s="30">
        <v>31187.825218048947</v>
      </c>
      <c r="CG64" s="30">
        <v>35730.251038372677</v>
      </c>
      <c r="CH64" s="30">
        <v>39219.328073659606</v>
      </c>
      <c r="CI64" s="30">
        <v>58408.908370179684</v>
      </c>
      <c r="CJ64" s="30">
        <v>102060.49444333169</v>
      </c>
      <c r="CK64" s="30">
        <v>113073.4806318901</v>
      </c>
      <c r="CL64" s="30">
        <v>132656.41927700001</v>
      </c>
      <c r="CM64" s="30">
        <v>148196.32587900001</v>
      </c>
      <c r="CN64" s="31">
        <v>162721.71811310336</v>
      </c>
      <c r="CO64" s="29">
        <v>17246.340859594704</v>
      </c>
      <c r="CP64" s="30">
        <v>20740.022213380151</v>
      </c>
      <c r="CQ64" s="30">
        <v>24564.74191966002</v>
      </c>
      <c r="CR64" s="30">
        <v>24858.149936974296</v>
      </c>
      <c r="CS64" s="30">
        <v>32665.724042090813</v>
      </c>
      <c r="CT64" s="30">
        <v>37457.093794867527</v>
      </c>
      <c r="CU64" s="30">
        <v>41129.258040107037</v>
      </c>
      <c r="CV64" s="30">
        <v>61376.409434806701</v>
      </c>
      <c r="CW64" s="30">
        <v>107328.40197115502</v>
      </c>
      <c r="CX64" s="30">
        <v>118928.18809528978</v>
      </c>
      <c r="CY64" s="30">
        <v>143588.62412630001</v>
      </c>
      <c r="CZ64" s="30">
        <v>160409.17318222692</v>
      </c>
      <c r="DA64" s="31">
        <v>176540.82960358605</v>
      </c>
      <c r="DB64" s="29">
        <v>18286.340859594704</v>
      </c>
      <c r="DC64" s="30">
        <v>22000.022213380151</v>
      </c>
      <c r="DD64" s="30">
        <v>26104.74191966002</v>
      </c>
      <c r="DE64" s="30">
        <v>26758.149936974296</v>
      </c>
      <c r="DF64" s="30">
        <v>34765.724042090813</v>
      </c>
      <c r="DG64" s="30">
        <v>39757.093794867527</v>
      </c>
      <c r="DH64" s="30">
        <v>43629.258040107037</v>
      </c>
      <c r="DI64" s="30">
        <v>65126.409434806701</v>
      </c>
      <c r="DJ64" s="30">
        <v>112143.08197115501</v>
      </c>
      <c r="DK64" s="30">
        <v>124298.40809528978</v>
      </c>
      <c r="DL64" s="30">
        <v>150162.5141263</v>
      </c>
      <c r="DM64" s="30">
        <v>167499.71538222692</v>
      </c>
      <c r="DN64" s="31">
        <v>184318.38960358605</v>
      </c>
      <c r="DO64" s="29">
        <v>19326.340859594704</v>
      </c>
      <c r="DP64" s="30">
        <v>23260.022213380151</v>
      </c>
      <c r="DQ64" s="30">
        <v>27644.74191966002</v>
      </c>
      <c r="DR64" s="30">
        <v>28658.149936974296</v>
      </c>
      <c r="DS64" s="30">
        <v>36865.724042090813</v>
      </c>
      <c r="DT64" s="30">
        <v>42057.093794867527</v>
      </c>
      <c r="DU64" s="30">
        <v>46129.258040107037</v>
      </c>
      <c r="DV64" s="30">
        <v>68876.409434806701</v>
      </c>
      <c r="DW64" s="30">
        <v>116957.76197115501</v>
      </c>
      <c r="DX64" s="30">
        <v>129668.62809528978</v>
      </c>
      <c r="DY64" s="30">
        <v>156736.40412630001</v>
      </c>
      <c r="DZ64" s="30">
        <v>174590.25758222691</v>
      </c>
      <c r="EA64" s="31">
        <v>192095.94960358605</v>
      </c>
    </row>
    <row r="65" spans="1:131" x14ac:dyDescent="0.25">
      <c r="A65" s="17">
        <v>56</v>
      </c>
      <c r="B65" s="29">
        <v>10264.582902940285</v>
      </c>
      <c r="C65" s="30">
        <v>12371.1088389706</v>
      </c>
      <c r="D65" s="30">
        <v>14635.953431963471</v>
      </c>
      <c r="E65" s="30">
        <v>16009.617656575245</v>
      </c>
      <c r="F65" s="30">
        <v>20754.256916071769</v>
      </c>
      <c r="G65" s="30">
        <v>23951.980397176267</v>
      </c>
      <c r="H65" s="30">
        <v>26411.76769033357</v>
      </c>
      <c r="I65" s="30">
        <v>40091.237674312339</v>
      </c>
      <c r="J65" s="30">
        <v>61286.489361923741</v>
      </c>
      <c r="K65" s="30">
        <v>67789.754137598458</v>
      </c>
      <c r="L65" s="30">
        <v>86644.284739999988</v>
      </c>
      <c r="M65" s="30">
        <v>95541.335979999989</v>
      </c>
      <c r="N65" s="31">
        <v>105721.07928808311</v>
      </c>
      <c r="O65" s="29">
        <v>11472.871326682229</v>
      </c>
      <c r="P65" s="30">
        <v>13730.055481273141</v>
      </c>
      <c r="Q65" s="30">
        <v>16257.83894726749</v>
      </c>
      <c r="R65" s="30">
        <v>16948.921420512659</v>
      </c>
      <c r="S65" s="30">
        <v>22049.790466520655</v>
      </c>
      <c r="T65" s="30">
        <v>25269.050774709809</v>
      </c>
      <c r="U65" s="30">
        <v>27745.707150978589</v>
      </c>
      <c r="V65" s="30">
        <v>41363.557596962091</v>
      </c>
      <c r="W65" s="30">
        <v>67306.955108007547</v>
      </c>
      <c r="X65" s="30">
        <v>74480.848381483796</v>
      </c>
      <c r="Y65" s="30">
        <v>96361.800161599982</v>
      </c>
      <c r="Z65" s="30">
        <v>107347.69668319997</v>
      </c>
      <c r="AA65" s="31">
        <v>119540.19077856581</v>
      </c>
      <c r="AB65" s="29">
        <v>12583.310517311595</v>
      </c>
      <c r="AC65" s="30">
        <v>14935.891256122455</v>
      </c>
      <c r="AD65" s="30">
        <v>17760.446817870121</v>
      </c>
      <c r="AE65" s="30">
        <v>18022.189889150337</v>
      </c>
      <c r="AF65" s="30">
        <v>22891.567003736523</v>
      </c>
      <c r="AG65" s="30">
        <v>26091.618520229429</v>
      </c>
      <c r="AH65" s="30">
        <v>28546.530797979056</v>
      </c>
      <c r="AI65" s="30">
        <v>41945.187009070127</v>
      </c>
      <c r="AJ65" s="30">
        <v>73327.420854091353</v>
      </c>
      <c r="AK65" s="30">
        <v>81171.942625369134</v>
      </c>
      <c r="AL65" s="30">
        <v>106079.31558319998</v>
      </c>
      <c r="AM65" s="30">
        <v>119154.05738639996</v>
      </c>
      <c r="AN65" s="31">
        <v>132687.51162911148</v>
      </c>
      <c r="AO65" s="29">
        <v>13623.310517311595</v>
      </c>
      <c r="AP65" s="30">
        <v>16195.891256122455</v>
      </c>
      <c r="AQ65" s="30">
        <v>19300.446817870121</v>
      </c>
      <c r="AR65" s="30">
        <v>19922.189889150337</v>
      </c>
      <c r="AS65" s="30">
        <v>24991.567003736523</v>
      </c>
      <c r="AT65" s="30">
        <v>28391.618520229429</v>
      </c>
      <c r="AU65" s="30">
        <v>31046.530797979056</v>
      </c>
      <c r="AV65" s="30">
        <v>45695.187009070127</v>
      </c>
      <c r="AW65" s="30">
        <v>78142.100854091346</v>
      </c>
      <c r="AX65" s="30">
        <v>86542.162625369136</v>
      </c>
      <c r="AY65" s="30">
        <v>112653.20558319998</v>
      </c>
      <c r="AZ65" s="30">
        <v>126244.59958639996</v>
      </c>
      <c r="BA65" s="31">
        <v>140465.07162911148</v>
      </c>
      <c r="BB65" s="29">
        <v>14663.310517311595</v>
      </c>
      <c r="BC65" s="30">
        <v>17455.891256122457</v>
      </c>
      <c r="BD65" s="30">
        <v>20840.446817870121</v>
      </c>
      <c r="BE65" s="30">
        <v>21822.189889150337</v>
      </c>
      <c r="BF65" s="30">
        <v>27091.567003736523</v>
      </c>
      <c r="BG65" s="30">
        <v>30691.618520229429</v>
      </c>
      <c r="BH65" s="30">
        <v>33546.530797979052</v>
      </c>
      <c r="BI65" s="30">
        <v>49445.187009070127</v>
      </c>
      <c r="BJ65" s="30">
        <v>82956.780854091339</v>
      </c>
      <c r="BK65" s="30">
        <v>91912.382625369137</v>
      </c>
      <c r="BL65" s="30">
        <v>119227.09558319997</v>
      </c>
      <c r="BM65" s="30">
        <v>133335.14178639997</v>
      </c>
      <c r="BN65" s="31">
        <v>148242.63162911148</v>
      </c>
      <c r="BO65" s="29">
        <v>16132.170033834582</v>
      </c>
      <c r="BP65" s="30">
        <v>19418.804957138345</v>
      </c>
      <c r="BQ65" s="30">
        <v>22987.651631039116</v>
      </c>
      <c r="BR65" s="30">
        <v>25100.969852880589</v>
      </c>
      <c r="BS65" s="30">
        <v>31341.435087858281</v>
      </c>
      <c r="BT65" s="30">
        <v>35884.462622356048</v>
      </c>
      <c r="BU65" s="30">
        <v>39378.424587541973</v>
      </c>
      <c r="BV65" s="30">
        <v>58564.513854681434</v>
      </c>
      <c r="BW65" s="30">
        <v>100132.14816489966</v>
      </c>
      <c r="BX65" s="30">
        <v>111019.89627836284</v>
      </c>
      <c r="BY65" s="30">
        <v>124651.07262445053</v>
      </c>
      <c r="BZ65" s="30">
        <v>138544.18000000002</v>
      </c>
      <c r="CA65" s="31">
        <v>149627.71440000003</v>
      </c>
      <c r="CB65" s="29">
        <v>17289.11119492479</v>
      </c>
      <c r="CC65" s="30">
        <v>20847.999594427107</v>
      </c>
      <c r="CD65" s="30">
        <v>24684.059889162982</v>
      </c>
      <c r="CE65" s="30">
        <v>25817.723314591301</v>
      </c>
      <c r="CF65" s="30">
        <v>33093.883326235708</v>
      </c>
      <c r="CG65" s="30">
        <v>37915.329324795552</v>
      </c>
      <c r="CH65" s="30">
        <v>41618.092509144386</v>
      </c>
      <c r="CI65" s="30">
        <v>61985.799538396612</v>
      </c>
      <c r="CJ65" s="30">
        <v>107657.73034750442</v>
      </c>
      <c r="CK65" s="30">
        <v>119383.76408321952</v>
      </c>
      <c r="CL65" s="30">
        <v>136797.96690145053</v>
      </c>
      <c r="CM65" s="30">
        <v>153302.130879</v>
      </c>
      <c r="CN65" s="31">
        <v>166901.6037631034</v>
      </c>
      <c r="CO65" s="29">
        <v>18342.267919711805</v>
      </c>
      <c r="CP65" s="30">
        <v>22165.893902019543</v>
      </c>
      <c r="CQ65" s="30">
        <v>26255.770524017691</v>
      </c>
      <c r="CR65" s="30">
        <v>26338.42776172053</v>
      </c>
      <c r="CS65" s="30">
        <v>34553.781429551746</v>
      </c>
      <c r="CT65" s="30">
        <v>39621.930344664441</v>
      </c>
      <c r="CU65" s="30">
        <v>43506.119531240998</v>
      </c>
      <c r="CV65" s="30">
        <v>64922.439346410174</v>
      </c>
      <c r="CW65" s="30">
        <v>112925.63787532775</v>
      </c>
      <c r="CX65" s="30">
        <v>125238.4715466192</v>
      </c>
      <c r="CY65" s="30">
        <v>147730.17175075054</v>
      </c>
      <c r="CZ65" s="30">
        <v>165553.26542846861</v>
      </c>
      <c r="DA65" s="31">
        <v>180720.7152535861</v>
      </c>
      <c r="DB65" s="29">
        <v>19382.267919711805</v>
      </c>
      <c r="DC65" s="30">
        <v>23425.893902019543</v>
      </c>
      <c r="DD65" s="30">
        <v>27795.770524017691</v>
      </c>
      <c r="DE65" s="30">
        <v>28238.42776172053</v>
      </c>
      <c r="DF65" s="30">
        <v>36653.781429551746</v>
      </c>
      <c r="DG65" s="30">
        <v>41921.930344664441</v>
      </c>
      <c r="DH65" s="30">
        <v>46006.119531240998</v>
      </c>
      <c r="DI65" s="30">
        <v>68672.439346410174</v>
      </c>
      <c r="DJ65" s="30">
        <v>117740.31787532775</v>
      </c>
      <c r="DK65" s="30">
        <v>130608.6915466192</v>
      </c>
      <c r="DL65" s="30">
        <v>154304.06175075052</v>
      </c>
      <c r="DM65" s="30">
        <v>172643.80762846861</v>
      </c>
      <c r="DN65" s="31">
        <v>188498.27525358609</v>
      </c>
      <c r="DO65" s="29">
        <v>20422.267919711805</v>
      </c>
      <c r="DP65" s="30">
        <v>24685.893902019543</v>
      </c>
      <c r="DQ65" s="30">
        <v>29335.770524017691</v>
      </c>
      <c r="DR65" s="30">
        <v>30138.42776172053</v>
      </c>
      <c r="DS65" s="30">
        <v>38753.781429551746</v>
      </c>
      <c r="DT65" s="30">
        <v>44221.930344664441</v>
      </c>
      <c r="DU65" s="30">
        <v>48506.119531240998</v>
      </c>
      <c r="DV65" s="30">
        <v>72422.439346410174</v>
      </c>
      <c r="DW65" s="30">
        <v>122554.99787532774</v>
      </c>
      <c r="DX65" s="30">
        <v>135978.9115466192</v>
      </c>
      <c r="DY65" s="30">
        <v>160877.95175075054</v>
      </c>
      <c r="DZ65" s="30">
        <v>179734.34982846861</v>
      </c>
      <c r="EA65" s="31">
        <v>196275.83525358609</v>
      </c>
    </row>
    <row r="66" spans="1:131" x14ac:dyDescent="0.25">
      <c r="A66" s="17">
        <v>57</v>
      </c>
      <c r="B66" s="29">
        <v>10815.497345394706</v>
      </c>
      <c r="C66" s="30">
        <v>13099.818487627304</v>
      </c>
      <c r="D66" s="30">
        <v>15499.028321714359</v>
      </c>
      <c r="E66" s="30">
        <v>17290.387069101271</v>
      </c>
      <c r="F66" s="30">
        <v>22414.597469357515</v>
      </c>
      <c r="G66" s="30">
        <v>25868.13882895037</v>
      </c>
      <c r="H66" s="30">
        <v>28524.709105560258</v>
      </c>
      <c r="I66" s="30">
        <v>43298.536688257314</v>
      </c>
      <c r="J66" s="30">
        <v>64056.137546506186</v>
      </c>
      <c r="K66" s="30">
        <v>70922.20966585158</v>
      </c>
      <c r="L66" s="30">
        <v>89461.410803094725</v>
      </c>
      <c r="M66" s="30">
        <v>99376.548048000011</v>
      </c>
      <c r="N66" s="31">
        <v>110008.89632434321</v>
      </c>
      <c r="O66" s="29">
        <v>12023.066489979576</v>
      </c>
      <c r="P66" s="30">
        <v>14457.619146537369</v>
      </c>
      <c r="Q66" s="30">
        <v>17119.653337074782</v>
      </c>
      <c r="R66" s="30">
        <v>17856.734186007026</v>
      </c>
      <c r="S66" s="30">
        <v>23199.842226325061</v>
      </c>
      <c r="T66" s="30">
        <v>26586.092075652472</v>
      </c>
      <c r="U66" s="30">
        <v>29190.869964357844</v>
      </c>
      <c r="V66" s="30">
        <v>43513.307543917552</v>
      </c>
      <c r="W66" s="30">
        <v>70076.603292589993</v>
      </c>
      <c r="X66" s="30">
        <v>77613.303909736918</v>
      </c>
      <c r="Y66" s="30">
        <v>99178.926224694733</v>
      </c>
      <c r="Z66" s="30">
        <v>111182.90875120003</v>
      </c>
      <c r="AA66" s="31">
        <v>123828.00781482591</v>
      </c>
      <c r="AB66" s="29">
        <v>13182.408570087286</v>
      </c>
      <c r="AC66" s="30">
        <v>15744.927550458371</v>
      </c>
      <c r="AD66" s="30">
        <v>18705.467335854861</v>
      </c>
      <c r="AE66" s="30">
        <v>18729.745986909831</v>
      </c>
      <c r="AF66" s="30">
        <v>23508.458192504419</v>
      </c>
      <c r="AG66" s="30">
        <v>26947.720408988862</v>
      </c>
      <c r="AH66" s="30">
        <v>29590.285528008812</v>
      </c>
      <c r="AI66" s="30">
        <v>44135.25105659922</v>
      </c>
      <c r="AJ66" s="30">
        <v>76097.069038673799</v>
      </c>
      <c r="AK66" s="30">
        <v>84304.398153622256</v>
      </c>
      <c r="AL66" s="30">
        <v>108896.44164629474</v>
      </c>
      <c r="AM66" s="30">
        <v>122989.26945440004</v>
      </c>
      <c r="AN66" s="31">
        <v>136977.13425738021</v>
      </c>
      <c r="AO66" s="29">
        <v>14222.408570087286</v>
      </c>
      <c r="AP66" s="30">
        <v>17004.927550458371</v>
      </c>
      <c r="AQ66" s="30">
        <v>20245.467335854861</v>
      </c>
      <c r="AR66" s="30">
        <v>20629.745986909831</v>
      </c>
      <c r="AS66" s="30">
        <v>25608.458192504419</v>
      </c>
      <c r="AT66" s="30">
        <v>29247.720408988862</v>
      </c>
      <c r="AU66" s="30">
        <v>32090.285528008812</v>
      </c>
      <c r="AV66" s="30">
        <v>47885.25105659922</v>
      </c>
      <c r="AW66" s="30">
        <v>80911.749038673792</v>
      </c>
      <c r="AX66" s="30">
        <v>89674.618153622258</v>
      </c>
      <c r="AY66" s="30">
        <v>115470.33164629474</v>
      </c>
      <c r="AZ66" s="30">
        <v>130079.81165440004</v>
      </c>
      <c r="BA66" s="31">
        <v>144754.69425738021</v>
      </c>
      <c r="BB66" s="29">
        <v>15262.408570087286</v>
      </c>
      <c r="BC66" s="30">
        <v>18264.927550458371</v>
      </c>
      <c r="BD66" s="30">
        <v>21785.467335854861</v>
      </c>
      <c r="BE66" s="30">
        <v>22529.745986909831</v>
      </c>
      <c r="BF66" s="30">
        <v>27708.458192504419</v>
      </c>
      <c r="BG66" s="30">
        <v>31547.720408988862</v>
      </c>
      <c r="BH66" s="30">
        <v>34590.285528008812</v>
      </c>
      <c r="BI66" s="30">
        <v>51635.25105659922</v>
      </c>
      <c r="BJ66" s="30">
        <v>85726.429038673785</v>
      </c>
      <c r="BK66" s="30">
        <v>95044.838153622259</v>
      </c>
      <c r="BL66" s="30">
        <v>122044.22164629474</v>
      </c>
      <c r="BM66" s="30">
        <v>137170.35385440005</v>
      </c>
      <c r="BN66" s="31">
        <v>152532.25425738021</v>
      </c>
      <c r="BO66" s="29">
        <v>17124.469466446346</v>
      </c>
      <c r="BP66" s="30">
        <v>20717.871897498964</v>
      </c>
      <c r="BQ66" s="30">
        <v>24526.023225185621</v>
      </c>
      <c r="BR66" s="30">
        <v>26734.510568080546</v>
      </c>
      <c r="BS66" s="30">
        <v>33386.568073872921</v>
      </c>
      <c r="BT66" s="30">
        <v>38227.603661538487</v>
      </c>
      <c r="BU66" s="30">
        <v>41949.577946752208</v>
      </c>
      <c r="BV66" s="30">
        <v>62392.16532860131</v>
      </c>
      <c r="BW66" s="30">
        <v>106074.11212258574</v>
      </c>
      <c r="BX66" s="30">
        <v>117720.29922832015</v>
      </c>
      <c r="BY66" s="30">
        <v>130240.32923537836</v>
      </c>
      <c r="BZ66" s="30">
        <v>144341.88500000001</v>
      </c>
      <c r="CA66" s="31">
        <v>155889.23580000002</v>
      </c>
      <c r="CB66" s="29">
        <v>18283.138231808549</v>
      </c>
      <c r="CC66" s="30">
        <v>22156.41062058595</v>
      </c>
      <c r="CD66" s="30">
        <v>26234.667564957021</v>
      </c>
      <c r="CE66" s="30">
        <v>27426.486825434287</v>
      </c>
      <c r="CF66" s="30">
        <v>35124.853952220124</v>
      </c>
      <c r="CG66" s="30">
        <v>40242.549533722995</v>
      </c>
      <c r="CH66" s="30">
        <v>44172.005112713217</v>
      </c>
      <c r="CI66" s="30">
        <v>65789.135106613408</v>
      </c>
      <c r="CJ66" s="30">
        <v>113599.6943051905</v>
      </c>
      <c r="CK66" s="30">
        <v>126084.16703317683</v>
      </c>
      <c r="CL66" s="30">
        <v>142387.22351237838</v>
      </c>
      <c r="CM66" s="30">
        <v>159099.83587900002</v>
      </c>
      <c r="CN66" s="31">
        <v>173163.1251631034</v>
      </c>
      <c r="CO66" s="29">
        <v>19337.265710522781</v>
      </c>
      <c r="CP66" s="30">
        <v>23482.335191764894</v>
      </c>
      <c r="CQ66" s="30">
        <v>27817.128981970684</v>
      </c>
      <c r="CR66" s="30">
        <v>27919.352780710109</v>
      </c>
      <c r="CS66" s="30">
        <v>36566.858655694086</v>
      </c>
      <c r="CT66" s="30">
        <v>41929.061903925955</v>
      </c>
      <c r="CU66" s="30">
        <v>46038.324966202614</v>
      </c>
      <c r="CV66" s="30">
        <v>68695.339374501797</v>
      </c>
      <c r="CW66" s="30">
        <v>118867.60183301383</v>
      </c>
      <c r="CX66" s="30">
        <v>131938.87449657649</v>
      </c>
      <c r="CY66" s="30">
        <v>153319.42836167838</v>
      </c>
      <c r="CZ66" s="30">
        <v>171315.20151654989</v>
      </c>
      <c r="DA66" s="31">
        <v>186982.23665358609</v>
      </c>
      <c r="DB66" s="29">
        <v>20377.265710522781</v>
      </c>
      <c r="DC66" s="30">
        <v>24742.335191764894</v>
      </c>
      <c r="DD66" s="30">
        <v>29357.128981970684</v>
      </c>
      <c r="DE66" s="30">
        <v>29819.352780710109</v>
      </c>
      <c r="DF66" s="30">
        <v>38666.858655694086</v>
      </c>
      <c r="DG66" s="30">
        <v>44229.061903925955</v>
      </c>
      <c r="DH66" s="30">
        <v>48538.324966202614</v>
      </c>
      <c r="DI66" s="30">
        <v>72445.339374501797</v>
      </c>
      <c r="DJ66" s="30">
        <v>123682.28183301383</v>
      </c>
      <c r="DK66" s="30">
        <v>137309.09449657649</v>
      </c>
      <c r="DL66" s="30">
        <v>159893.31836167839</v>
      </c>
      <c r="DM66" s="30">
        <v>178405.74371654988</v>
      </c>
      <c r="DN66" s="31">
        <v>194759.79665358609</v>
      </c>
      <c r="DO66" s="29">
        <v>21417.265710522781</v>
      </c>
      <c r="DP66" s="30">
        <v>26002.335191764894</v>
      </c>
      <c r="DQ66" s="30">
        <v>30897.128981970684</v>
      </c>
      <c r="DR66" s="30">
        <v>31719.352780710109</v>
      </c>
      <c r="DS66" s="30">
        <v>40766.858655694086</v>
      </c>
      <c r="DT66" s="30">
        <v>46529.061903925955</v>
      </c>
      <c r="DU66" s="30">
        <v>51038.324966202614</v>
      </c>
      <c r="DV66" s="30">
        <v>76195.339374501797</v>
      </c>
      <c r="DW66" s="30">
        <v>128496.96183301382</v>
      </c>
      <c r="DX66" s="30">
        <v>142679.3144965765</v>
      </c>
      <c r="DY66" s="30">
        <v>166467.20836167841</v>
      </c>
      <c r="DZ66" s="30">
        <v>185496.28591654988</v>
      </c>
      <c r="EA66" s="31">
        <v>202537.35665358609</v>
      </c>
    </row>
    <row r="67" spans="1:131" x14ac:dyDescent="0.25">
      <c r="A67" s="17">
        <v>58</v>
      </c>
      <c r="B67" s="29">
        <v>11396.387621559479</v>
      </c>
      <c r="C67" s="30">
        <v>13871.828518054817</v>
      </c>
      <c r="D67" s="30">
        <v>16412.060976438093</v>
      </c>
      <c r="E67" s="30">
        <v>18673.618034629373</v>
      </c>
      <c r="F67" s="30">
        <v>24207.765266906117</v>
      </c>
      <c r="G67" s="30">
        <v>27937.589935266402</v>
      </c>
      <c r="H67" s="30">
        <v>30806.685834005079</v>
      </c>
      <c r="I67" s="30">
        <v>46762.419623317903</v>
      </c>
      <c r="J67" s="30">
        <v>66989.498578662955</v>
      </c>
      <c r="K67" s="30">
        <v>74240.045135738023</v>
      </c>
      <c r="L67" s="30">
        <v>93796.318125692793</v>
      </c>
      <c r="M67" s="30">
        <v>103902.56011600001</v>
      </c>
      <c r="N67" s="31">
        <v>115063.41311918835</v>
      </c>
      <c r="O67" s="29">
        <v>12603.228554280695</v>
      </c>
      <c r="P67" s="30">
        <v>15228.46355892363</v>
      </c>
      <c r="Q67" s="30">
        <v>18031.411550225363</v>
      </c>
      <c r="R67" s="30">
        <v>18819.001359525333</v>
      </c>
      <c r="S67" s="30">
        <v>24666.570565372978</v>
      </c>
      <c r="T67" s="30">
        <v>28422.96692946152</v>
      </c>
      <c r="U67" s="30">
        <v>31367.420027890941</v>
      </c>
      <c r="V67" s="30">
        <v>47557.667563399977</v>
      </c>
      <c r="W67" s="30">
        <v>73009.964324746761</v>
      </c>
      <c r="X67" s="30">
        <v>80931.139379623361</v>
      </c>
      <c r="Y67" s="30">
        <v>103513.8335472928</v>
      </c>
      <c r="Z67" s="30">
        <v>115708.92081920002</v>
      </c>
      <c r="AA67" s="31">
        <v>128882.52460967105</v>
      </c>
      <c r="AB67" s="29">
        <v>13781.958339231083</v>
      </c>
      <c r="AC67" s="30">
        <v>16554.504878573756</v>
      </c>
      <c r="AD67" s="30">
        <v>19572.171083051631</v>
      </c>
      <c r="AE67" s="30">
        <v>19714.83148250683</v>
      </c>
      <c r="AF67" s="30">
        <v>24998.635188530439</v>
      </c>
      <c r="AG67" s="30">
        <v>28813.885819772397</v>
      </c>
      <c r="AH67" s="30">
        <v>31801.33163172509</v>
      </c>
      <c r="AI67" s="30">
        <v>48243.674483728748</v>
      </c>
      <c r="AJ67" s="30">
        <v>79030.430070830567</v>
      </c>
      <c r="AK67" s="30">
        <v>87622.233623508699</v>
      </c>
      <c r="AL67" s="30">
        <v>113231.34896889281</v>
      </c>
      <c r="AM67" s="30">
        <v>127515.28152240004</v>
      </c>
      <c r="AN67" s="31">
        <v>142033.05408577292</v>
      </c>
      <c r="AO67" s="29">
        <v>14821.958339231083</v>
      </c>
      <c r="AP67" s="30">
        <v>17814.504878573756</v>
      </c>
      <c r="AQ67" s="30">
        <v>21112.171083051631</v>
      </c>
      <c r="AR67" s="30">
        <v>21614.83148250683</v>
      </c>
      <c r="AS67" s="30">
        <v>27098.635188530439</v>
      </c>
      <c r="AT67" s="30">
        <v>31113.885819772397</v>
      </c>
      <c r="AU67" s="30">
        <v>34301.331631725086</v>
      </c>
      <c r="AV67" s="30">
        <v>51993.674483728748</v>
      </c>
      <c r="AW67" s="30">
        <v>83845.11007083056</v>
      </c>
      <c r="AX67" s="30">
        <v>92992.4536235087</v>
      </c>
      <c r="AY67" s="30">
        <v>119805.23896889281</v>
      </c>
      <c r="AZ67" s="30">
        <v>134605.82372240003</v>
      </c>
      <c r="BA67" s="31">
        <v>149810.61408577292</v>
      </c>
      <c r="BB67" s="29">
        <v>15861.958339231083</v>
      </c>
      <c r="BC67" s="30">
        <v>19074.504878573756</v>
      </c>
      <c r="BD67" s="30">
        <v>22652.171083051631</v>
      </c>
      <c r="BE67" s="30">
        <v>23514.83148250683</v>
      </c>
      <c r="BF67" s="30">
        <v>29198.635188530439</v>
      </c>
      <c r="BG67" s="30">
        <v>33413.885819772397</v>
      </c>
      <c r="BH67" s="30">
        <v>36801.331631725086</v>
      </c>
      <c r="BI67" s="30">
        <v>55743.674483728748</v>
      </c>
      <c r="BJ67" s="30">
        <v>88659.790070830553</v>
      </c>
      <c r="BK67" s="30">
        <v>98362.673623508701</v>
      </c>
      <c r="BL67" s="30">
        <v>126379.12896889281</v>
      </c>
      <c r="BM67" s="30">
        <v>141696.36592240003</v>
      </c>
      <c r="BN67" s="31">
        <v>157588.17408577292</v>
      </c>
      <c r="BO67" s="29">
        <v>18178.771277224707</v>
      </c>
      <c r="BP67" s="30">
        <v>22104.664078484915</v>
      </c>
      <c r="BQ67" s="30">
        <v>26166.443890026294</v>
      </c>
      <c r="BR67" s="30">
        <v>28477.865853826319</v>
      </c>
      <c r="BS67" s="30">
        <v>35575.926044360087</v>
      </c>
      <c r="BT67" s="30">
        <v>40739.303502896822</v>
      </c>
      <c r="BU67" s="30">
        <v>44709.322146257582</v>
      </c>
      <c r="BV67" s="30">
        <v>66517.921067614516</v>
      </c>
      <c r="BW67" s="30">
        <v>112441.72254843224</v>
      </c>
      <c r="BX67" s="30">
        <v>124901.68809801464</v>
      </c>
      <c r="BY67" s="30">
        <v>137107.67396243601</v>
      </c>
      <c r="BZ67" s="30">
        <v>151036.09000000003</v>
      </c>
      <c r="CA67" s="31">
        <v>166139.69900000002</v>
      </c>
      <c r="CB67" s="29">
        <v>19338.55619899556</v>
      </c>
      <c r="CC67" s="30">
        <v>23551.863451086185</v>
      </c>
      <c r="CD67" s="30">
        <v>27886.135255894987</v>
      </c>
      <c r="CE67" s="30">
        <v>29144.873916575256</v>
      </c>
      <c r="CF67" s="30">
        <v>37299.976217374089</v>
      </c>
      <c r="CG67" s="30">
        <v>42738.185084712321</v>
      </c>
      <c r="CH67" s="30">
        <v>46914.284865325208</v>
      </c>
      <c r="CI67" s="30">
        <v>69889.956027222128</v>
      </c>
      <c r="CJ67" s="30">
        <v>119967.304731037</v>
      </c>
      <c r="CK67" s="30">
        <v>133265.5559028713</v>
      </c>
      <c r="CL67" s="30">
        <v>149254.56823943602</v>
      </c>
      <c r="CM67" s="30">
        <v>165794.04087900004</v>
      </c>
      <c r="CN67" s="31">
        <v>183413.58836310339</v>
      </c>
      <c r="CO67" s="29">
        <v>20393.038079874921</v>
      </c>
      <c r="CP67" s="30">
        <v>24885.121711528231</v>
      </c>
      <c r="CQ67" s="30">
        <v>29478.161286769791</v>
      </c>
      <c r="CR67" s="30">
        <v>29609.516136908882</v>
      </c>
      <c r="CS67" s="30">
        <v>38723.916038916512</v>
      </c>
      <c r="CT67" s="30">
        <v>44404.334779188946</v>
      </c>
      <c r="CU67" s="30">
        <v>48758.509196112551</v>
      </c>
      <c r="CV67" s="30">
        <v>72764.76993330408</v>
      </c>
      <c r="CW67" s="30">
        <v>125235.21225886034</v>
      </c>
      <c r="CX67" s="30">
        <v>139120.26336627096</v>
      </c>
      <c r="CY67" s="30">
        <v>160186.77308873602</v>
      </c>
      <c r="CZ67" s="30">
        <v>177937.6853855777</v>
      </c>
      <c r="DA67" s="31">
        <v>197232.69985358609</v>
      </c>
      <c r="DB67" s="29">
        <v>21433.038079874921</v>
      </c>
      <c r="DC67" s="30">
        <v>26145.121711528231</v>
      </c>
      <c r="DD67" s="30">
        <v>31018.161286769791</v>
      </c>
      <c r="DE67" s="30">
        <v>31509.516136908882</v>
      </c>
      <c r="DF67" s="30">
        <v>40823.916038916512</v>
      </c>
      <c r="DG67" s="30">
        <v>46704.334779188946</v>
      </c>
      <c r="DH67" s="30">
        <v>51258.509196112551</v>
      </c>
      <c r="DI67" s="30">
        <v>76514.76993330408</v>
      </c>
      <c r="DJ67" s="30">
        <v>130049.89225886033</v>
      </c>
      <c r="DK67" s="30">
        <v>144490.48336627096</v>
      </c>
      <c r="DL67" s="30">
        <v>166760.66308873601</v>
      </c>
      <c r="DM67" s="30">
        <v>185028.2275855777</v>
      </c>
      <c r="DN67" s="31">
        <v>205010.25985358609</v>
      </c>
      <c r="DO67" s="29">
        <v>22473.038079874921</v>
      </c>
      <c r="DP67" s="30">
        <v>27405.121711528231</v>
      </c>
      <c r="DQ67" s="30">
        <v>32558.161286769791</v>
      </c>
      <c r="DR67" s="30">
        <v>33409.516136908882</v>
      </c>
      <c r="DS67" s="30">
        <v>42923.916038916512</v>
      </c>
      <c r="DT67" s="30">
        <v>49004.334779188946</v>
      </c>
      <c r="DU67" s="30">
        <v>53758.509196112551</v>
      </c>
      <c r="DV67" s="30">
        <v>80264.76993330408</v>
      </c>
      <c r="DW67" s="30">
        <v>134864.57225886034</v>
      </c>
      <c r="DX67" s="30">
        <v>149860.70336627096</v>
      </c>
      <c r="DY67" s="30">
        <v>173334.55308873602</v>
      </c>
      <c r="DZ67" s="30">
        <v>192118.76978557769</v>
      </c>
      <c r="EA67" s="31">
        <v>212787.81985358609</v>
      </c>
    </row>
    <row r="68" spans="1:131" x14ac:dyDescent="0.25">
      <c r="A68" s="17">
        <v>59</v>
      </c>
      <c r="B68" s="29">
        <v>12008.36327033069</v>
      </c>
      <c r="C68" s="30">
        <v>14690.472442980816</v>
      </c>
      <c r="D68" s="30">
        <v>17380.60984075319</v>
      </c>
      <c r="E68" s="30">
        <v>20167.507477399722</v>
      </c>
      <c r="F68" s="30">
        <v>26144.386488258606</v>
      </c>
      <c r="G68" s="30">
        <v>30172.597130087717</v>
      </c>
      <c r="H68" s="30">
        <v>33271.220700725484</v>
      </c>
      <c r="I68" s="30">
        <v>50503.413193183333</v>
      </c>
      <c r="J68" s="30">
        <v>70049.181234378892</v>
      </c>
      <c r="K68" s="30">
        <v>77701.32836411224</v>
      </c>
      <c r="L68" s="30">
        <v>96040.423717019497</v>
      </c>
      <c r="M68" s="30">
        <v>105478.37218400002</v>
      </c>
      <c r="N68" s="31">
        <v>116851.71954010549</v>
      </c>
      <c r="O68" s="29">
        <v>13214.468358407057</v>
      </c>
      <c r="P68" s="30">
        <v>16045.915242435978</v>
      </c>
      <c r="Q68" s="30">
        <v>18998.654670009186</v>
      </c>
      <c r="R68" s="30">
        <v>20313.637395112346</v>
      </c>
      <c r="S68" s="30">
        <v>26543.984379934798</v>
      </c>
      <c r="T68" s="30">
        <v>30555.130995850886</v>
      </c>
      <c r="U68" s="30">
        <v>33688.551558742714</v>
      </c>
      <c r="V68" s="30">
        <v>50916.983470615654</v>
      </c>
      <c r="W68" s="30">
        <v>76822.205198723183</v>
      </c>
      <c r="X68" s="30">
        <v>85228.809388483249</v>
      </c>
      <c r="Y68" s="30">
        <v>106972.62856631952</v>
      </c>
      <c r="Z68" s="30">
        <v>118760.52797510003</v>
      </c>
      <c r="AA68" s="31">
        <v>132398.21996689853</v>
      </c>
      <c r="AB68" s="29">
        <v>14381.932697387452</v>
      </c>
      <c r="AC68" s="30">
        <v>17364.592283151447</v>
      </c>
      <c r="AD68" s="30">
        <v>20597.218870033183</v>
      </c>
      <c r="AE68" s="30">
        <v>20700.812187733118</v>
      </c>
      <c r="AF68" s="30">
        <v>26905.555742998888</v>
      </c>
      <c r="AG68" s="30">
        <v>30979.99759788721</v>
      </c>
      <c r="AH68" s="30">
        <v>34075.097783330915</v>
      </c>
      <c r="AI68" s="30">
        <v>51327.126026018785</v>
      </c>
      <c r="AJ68" s="30">
        <v>83595.229163067474</v>
      </c>
      <c r="AK68" s="30">
        <v>92756.290412854258</v>
      </c>
      <c r="AL68" s="30">
        <v>117904.83341561953</v>
      </c>
      <c r="AM68" s="30">
        <v>132042.68376620003</v>
      </c>
      <c r="AN68" s="31">
        <v>147205.61274333831</v>
      </c>
      <c r="AO68" s="29">
        <v>15421.932697387452</v>
      </c>
      <c r="AP68" s="30">
        <v>18624.592283151447</v>
      </c>
      <c r="AQ68" s="30">
        <v>22137.218870033183</v>
      </c>
      <c r="AR68" s="30">
        <v>22600.812187733118</v>
      </c>
      <c r="AS68" s="30">
        <v>29005.555742998888</v>
      </c>
      <c r="AT68" s="30">
        <v>33279.99759788721</v>
      </c>
      <c r="AU68" s="30">
        <v>36575.097783330915</v>
      </c>
      <c r="AV68" s="30">
        <v>55077.126026018785</v>
      </c>
      <c r="AW68" s="30">
        <v>88409.909163067467</v>
      </c>
      <c r="AX68" s="30">
        <v>98126.510412854259</v>
      </c>
      <c r="AY68" s="30">
        <v>124478.72341561953</v>
      </c>
      <c r="AZ68" s="30">
        <v>139133.22596620003</v>
      </c>
      <c r="BA68" s="31">
        <v>154983.17274333831</v>
      </c>
      <c r="BB68" s="29">
        <v>16461.932697387452</v>
      </c>
      <c r="BC68" s="30">
        <v>19884.592283151447</v>
      </c>
      <c r="BD68" s="30">
        <v>23677.218870033183</v>
      </c>
      <c r="BE68" s="30">
        <v>24500.812187733118</v>
      </c>
      <c r="BF68" s="30">
        <v>31105.555742998888</v>
      </c>
      <c r="BG68" s="30">
        <v>35579.99759788721</v>
      </c>
      <c r="BH68" s="30">
        <v>39075.097783330915</v>
      </c>
      <c r="BI68" s="30">
        <v>58827.126026018785</v>
      </c>
      <c r="BJ68" s="30">
        <v>93224.58916306746</v>
      </c>
      <c r="BK68" s="30">
        <v>103496.73041285426</v>
      </c>
      <c r="BL68" s="30">
        <v>131052.61341561953</v>
      </c>
      <c r="BM68" s="30">
        <v>146223.76816620003</v>
      </c>
      <c r="BN68" s="31">
        <v>162760.7327433383</v>
      </c>
      <c r="BO68" s="29">
        <v>19298.049822750185</v>
      </c>
      <c r="BP68" s="30">
        <v>23586.250712210924</v>
      </c>
      <c r="BQ68" s="30">
        <v>27919.482121753168</v>
      </c>
      <c r="BR68" s="30">
        <v>30338.248395837069</v>
      </c>
      <c r="BS68" s="30">
        <v>37905.326447265637</v>
      </c>
      <c r="BT68" s="30">
        <v>43408.970761341043</v>
      </c>
      <c r="BU68" s="30">
        <v>47638.863280972379</v>
      </c>
      <c r="BV68" s="30">
        <v>70881.501729214942</v>
      </c>
      <c r="BW68" s="30">
        <v>119182.12094802069</v>
      </c>
      <c r="BX68" s="30">
        <v>132505.09750424774</v>
      </c>
      <c r="BY68" s="30">
        <v>145150.79719672599</v>
      </c>
      <c r="BZ68" s="30">
        <v>158873.19500000001</v>
      </c>
      <c r="CA68" s="31">
        <v>171583.05060000002</v>
      </c>
      <c r="CB68" s="29">
        <v>20458.348642064615</v>
      </c>
      <c r="CC68" s="30">
        <v>25041.5666829974</v>
      </c>
      <c r="CD68" s="30">
        <v>29649.723388357255</v>
      </c>
      <c r="CE68" s="30">
        <v>30980.120511653902</v>
      </c>
      <c r="CF68" s="30">
        <v>39615.387631256875</v>
      </c>
      <c r="CG68" s="30">
        <v>45392.12430657036</v>
      </c>
      <c r="CH68" s="30">
        <v>49826.805758064635</v>
      </c>
      <c r="CI68" s="30">
        <v>74229.557266749194</v>
      </c>
      <c r="CJ68" s="30">
        <v>126707.70313062545</v>
      </c>
      <c r="CK68" s="30">
        <v>140868.96530910442</v>
      </c>
      <c r="CL68" s="30">
        <v>157297.69147372601</v>
      </c>
      <c r="CM68" s="30">
        <v>173631.14587900002</v>
      </c>
      <c r="CN68" s="31">
        <v>188856.93996310339</v>
      </c>
      <c r="CO68" s="29">
        <v>21512.578681094241</v>
      </c>
      <c r="CP68" s="30">
        <v>26381.59127889364</v>
      </c>
      <c r="CQ68" s="30">
        <v>31250.787009618063</v>
      </c>
      <c r="CR68" s="30">
        <v>31416.180438833431</v>
      </c>
      <c r="CS68" s="30">
        <v>41021.496060557736</v>
      </c>
      <c r="CT68" s="30">
        <v>47038.249619518356</v>
      </c>
      <c r="CU68" s="30">
        <v>51649.404553710541</v>
      </c>
      <c r="CV68" s="30">
        <v>77074.069089918688</v>
      </c>
      <c r="CW68" s="30">
        <v>131975.61065844877</v>
      </c>
      <c r="CX68" s="30">
        <v>146723.6727725041</v>
      </c>
      <c r="CY68" s="30">
        <v>168229.89632302601</v>
      </c>
      <c r="CZ68" s="30">
        <v>185698.52739734214</v>
      </c>
      <c r="DA68" s="31">
        <v>202676.05145358609</v>
      </c>
      <c r="DB68" s="29">
        <v>22552.578681094241</v>
      </c>
      <c r="DC68" s="30">
        <v>27641.59127889364</v>
      </c>
      <c r="DD68" s="30">
        <v>32790.787009618063</v>
      </c>
      <c r="DE68" s="30">
        <v>33316.180438833428</v>
      </c>
      <c r="DF68" s="30">
        <v>43121.496060557736</v>
      </c>
      <c r="DG68" s="30">
        <v>49338.249619518356</v>
      </c>
      <c r="DH68" s="30">
        <v>54149.404553710541</v>
      </c>
      <c r="DI68" s="30">
        <v>80824.069089918688</v>
      </c>
      <c r="DJ68" s="30">
        <v>136790.29065844876</v>
      </c>
      <c r="DK68" s="30">
        <v>152093.8927725041</v>
      </c>
      <c r="DL68" s="30">
        <v>174803.786323026</v>
      </c>
      <c r="DM68" s="30">
        <v>192789.06959734214</v>
      </c>
      <c r="DN68" s="31">
        <v>210453.61145358608</v>
      </c>
      <c r="DO68" s="29">
        <v>23592.578681094241</v>
      </c>
      <c r="DP68" s="30">
        <v>28901.59127889364</v>
      </c>
      <c r="DQ68" s="30">
        <v>34330.787009618063</v>
      </c>
      <c r="DR68" s="30">
        <v>35216.180438833428</v>
      </c>
      <c r="DS68" s="30">
        <v>45221.496060557736</v>
      </c>
      <c r="DT68" s="30">
        <v>51638.249619518356</v>
      </c>
      <c r="DU68" s="30">
        <v>56649.404553710541</v>
      </c>
      <c r="DV68" s="30">
        <v>84574.069089918688</v>
      </c>
      <c r="DW68" s="30">
        <v>141604.97065844876</v>
      </c>
      <c r="DX68" s="30">
        <v>157464.1127725041</v>
      </c>
      <c r="DY68" s="30">
        <v>181377.67632302601</v>
      </c>
      <c r="DZ68" s="30">
        <v>199879.61179734214</v>
      </c>
      <c r="EA68" s="31">
        <v>218231.17145358608</v>
      </c>
    </row>
    <row r="69" spans="1:131" x14ac:dyDescent="0.25">
      <c r="A69" s="17">
        <v>60</v>
      </c>
      <c r="B69" s="29">
        <v>12653.647279961131</v>
      </c>
      <c r="C69" s="30">
        <v>15556.857085336345</v>
      </c>
      <c r="D69" s="30">
        <v>18405.7808125589</v>
      </c>
      <c r="E69" s="30">
        <v>21175.882851269707</v>
      </c>
      <c r="F69" s="30">
        <v>27451.60581267154</v>
      </c>
      <c r="G69" s="30">
        <v>31681.226986592104</v>
      </c>
      <c r="H69" s="30">
        <v>34934.781735761768</v>
      </c>
      <c r="I69" s="30">
        <v>54933.194602008938</v>
      </c>
      <c r="J69" s="30">
        <v>73268.548894110805</v>
      </c>
      <c r="K69" s="30">
        <v>81343.585474798121</v>
      </c>
      <c r="L69" s="30">
        <v>98436.647791913347</v>
      </c>
      <c r="M69" s="30">
        <v>107044.284252</v>
      </c>
      <c r="N69" s="31">
        <v>118628.6423275634</v>
      </c>
      <c r="O69" s="29">
        <v>13859.002829547499</v>
      </c>
      <c r="P69" s="30">
        <v>16911.088184382334</v>
      </c>
      <c r="Q69" s="30">
        <v>20022.497752457577</v>
      </c>
      <c r="R69" s="30">
        <v>21811.957446409659</v>
      </c>
      <c r="S69" s="30">
        <v>28422.27706240688</v>
      </c>
      <c r="T69" s="30">
        <v>32688.246404523899</v>
      </c>
      <c r="U69" s="30">
        <v>36010.702435515996</v>
      </c>
      <c r="V69" s="30">
        <v>56201.044950185133</v>
      </c>
      <c r="W69" s="30">
        <v>79848.057888045252</v>
      </c>
      <c r="X69" s="30">
        <v>88655.995612758532</v>
      </c>
      <c r="Y69" s="30">
        <v>109056.50393123335</v>
      </c>
      <c r="Z69" s="30">
        <v>119187.96954672001</v>
      </c>
      <c r="AA69" s="31">
        <v>133730.95702787666</v>
      </c>
      <c r="AB69" s="29">
        <v>14982.304776628105</v>
      </c>
      <c r="AC69" s="30">
        <v>18175.159039791808</v>
      </c>
      <c r="AD69" s="30">
        <v>21543.883124046475</v>
      </c>
      <c r="AE69" s="30">
        <v>21941.135460959445</v>
      </c>
      <c r="AF69" s="30">
        <v>28813.954199684562</v>
      </c>
      <c r="AG69" s="30">
        <v>33147.706126789599</v>
      </c>
      <c r="AH69" s="30">
        <v>36519.639645291856</v>
      </c>
      <c r="AI69" s="30">
        <v>57029.09811326296</v>
      </c>
      <c r="AJ69" s="30">
        <v>86427.566881979699</v>
      </c>
      <c r="AK69" s="30">
        <v>95968.405750718943</v>
      </c>
      <c r="AL69" s="30">
        <v>119676.36007055336</v>
      </c>
      <c r="AM69" s="30">
        <v>133715.29583419999</v>
      </c>
      <c r="AN69" s="31">
        <v>150030.86762178436</v>
      </c>
      <c r="AO69" s="29">
        <v>16022.304776628105</v>
      </c>
      <c r="AP69" s="30">
        <v>19435.159039791808</v>
      </c>
      <c r="AQ69" s="30">
        <v>23083.883124046475</v>
      </c>
      <c r="AR69" s="30">
        <v>23841.135460959445</v>
      </c>
      <c r="AS69" s="30">
        <v>30913.954199684562</v>
      </c>
      <c r="AT69" s="30">
        <v>35447.706126789599</v>
      </c>
      <c r="AU69" s="30">
        <v>39019.639645291856</v>
      </c>
      <c r="AV69" s="30">
        <v>60779.09811326296</v>
      </c>
      <c r="AW69" s="30">
        <v>91242.246881979692</v>
      </c>
      <c r="AX69" s="30">
        <v>101338.62575071894</v>
      </c>
      <c r="AY69" s="30">
        <v>126250.25007055336</v>
      </c>
      <c r="AZ69" s="30">
        <v>140805.83803419999</v>
      </c>
      <c r="BA69" s="31">
        <v>157808.42762178436</v>
      </c>
      <c r="BB69" s="29">
        <v>17062.304776628105</v>
      </c>
      <c r="BC69" s="30">
        <v>20695.159039791808</v>
      </c>
      <c r="BD69" s="30">
        <v>24623.883124046475</v>
      </c>
      <c r="BE69" s="30">
        <v>25741.135460959445</v>
      </c>
      <c r="BF69" s="30">
        <v>33013.954199684566</v>
      </c>
      <c r="BG69" s="30">
        <v>37747.706126789599</v>
      </c>
      <c r="BH69" s="30">
        <v>41519.639645291856</v>
      </c>
      <c r="BI69" s="30">
        <v>64529.09811326296</v>
      </c>
      <c r="BJ69" s="30">
        <v>96056.926881979685</v>
      </c>
      <c r="BK69" s="30">
        <v>106708.84575071895</v>
      </c>
      <c r="BL69" s="30">
        <v>132824.14007055335</v>
      </c>
      <c r="BM69" s="30">
        <v>147896.38023419998</v>
      </c>
      <c r="BN69" s="31">
        <v>165585.98762178436</v>
      </c>
      <c r="BO69" s="29">
        <v>20487.141994387464</v>
      </c>
      <c r="BP69" s="30">
        <v>25166.270611426949</v>
      </c>
      <c r="BQ69" s="30">
        <v>29789.328724404022</v>
      </c>
      <c r="BR69" s="30">
        <v>32323.027797645496</v>
      </c>
      <c r="BS69" s="30">
        <v>40392.945744943223</v>
      </c>
      <c r="BT69" s="30">
        <v>46258.567348496443</v>
      </c>
      <c r="BU69" s="30">
        <v>50767.290182623728</v>
      </c>
      <c r="BV69" s="30">
        <v>78148.86446741363</v>
      </c>
      <c r="BW69" s="30">
        <v>126366.89412233455</v>
      </c>
      <c r="BX69" s="30">
        <v>140610.9851856826</v>
      </c>
      <c r="BY69" s="30">
        <v>151019.67229672772</v>
      </c>
      <c r="BZ69" s="30">
        <v>166424.30000000002</v>
      </c>
      <c r="CA69" s="31">
        <v>181402.48700000002</v>
      </c>
      <c r="CB69" s="29">
        <v>21647.467447763742</v>
      </c>
      <c r="CC69" s="30">
        <v>26629.062651958309</v>
      </c>
      <c r="CD69" s="30">
        <v>31529.280179906167</v>
      </c>
      <c r="CE69" s="30">
        <v>32939.634405977777</v>
      </c>
      <c r="CF69" s="30">
        <v>42089.137362096139</v>
      </c>
      <c r="CG69" s="30">
        <v>48226.161138772135</v>
      </c>
      <c r="CH69" s="30">
        <v>52938.374850131317</v>
      </c>
      <c r="CI69" s="30">
        <v>81594.607257107622</v>
      </c>
      <c r="CJ69" s="30">
        <v>133677.4596711506</v>
      </c>
      <c r="CK69" s="30">
        <v>148735.88533897194</v>
      </c>
      <c r="CL69" s="30">
        <v>162819.51245152773</v>
      </c>
      <c r="CM69" s="30">
        <v>179917.28366080002</v>
      </c>
      <c r="CN69" s="31">
        <v>198182.83666701475</v>
      </c>
      <c r="CO69" s="29">
        <v>22700.945922545914</v>
      </c>
      <c r="CP69" s="30">
        <v>27975.198488901839</v>
      </c>
      <c r="CQ69" s="30">
        <v>33138.52803512894</v>
      </c>
      <c r="CR69" s="30">
        <v>33346.795874281226</v>
      </c>
      <c r="CS69" s="30">
        <v>43477.454541392639</v>
      </c>
      <c r="CT69" s="30">
        <v>49852.350663937388</v>
      </c>
      <c r="CU69" s="30">
        <v>54739.415612635676</v>
      </c>
      <c r="CV69" s="30">
        <v>84515.621828224641</v>
      </c>
      <c r="CW69" s="30">
        <v>138794.85555532185</v>
      </c>
      <c r="CX69" s="30">
        <v>154423.31544627447</v>
      </c>
      <c r="CY69" s="30">
        <v>173439.36859084773</v>
      </c>
      <c r="CZ69" s="30">
        <v>191652.33703791752</v>
      </c>
      <c r="DA69" s="31">
        <v>211607.11640062655</v>
      </c>
      <c r="DB69" s="29">
        <v>23740.945922545914</v>
      </c>
      <c r="DC69" s="30">
        <v>29235.198488901839</v>
      </c>
      <c r="DD69" s="30">
        <v>34678.52803512894</v>
      </c>
      <c r="DE69" s="30">
        <v>35246.795874281226</v>
      </c>
      <c r="DF69" s="30">
        <v>45577.454541392639</v>
      </c>
      <c r="DG69" s="30">
        <v>52152.350663937388</v>
      </c>
      <c r="DH69" s="30">
        <v>57239.415612635676</v>
      </c>
      <c r="DI69" s="30">
        <v>88265.621828224641</v>
      </c>
      <c r="DJ69" s="30">
        <v>143609.53555532184</v>
      </c>
      <c r="DK69" s="30">
        <v>159793.53544627447</v>
      </c>
      <c r="DL69" s="30">
        <v>180013.25859084772</v>
      </c>
      <c r="DM69" s="30">
        <v>198742.87923791751</v>
      </c>
      <c r="DN69" s="31">
        <v>219384.67640062654</v>
      </c>
      <c r="DO69" s="29">
        <v>24780.945922545914</v>
      </c>
      <c r="DP69" s="30">
        <v>30495.198488901839</v>
      </c>
      <c r="DQ69" s="30">
        <v>36218.52803512894</v>
      </c>
      <c r="DR69" s="30">
        <v>37146.795874281226</v>
      </c>
      <c r="DS69" s="30">
        <v>47677.454541392639</v>
      </c>
      <c r="DT69" s="30">
        <v>54452.350663937388</v>
      </c>
      <c r="DU69" s="30">
        <v>59739.415612635676</v>
      </c>
      <c r="DV69" s="30">
        <v>92015.621828224641</v>
      </c>
      <c r="DW69" s="30">
        <v>148424.21555532183</v>
      </c>
      <c r="DX69" s="30">
        <v>165163.75544627447</v>
      </c>
      <c r="DY69" s="30">
        <v>186587.14859084773</v>
      </c>
      <c r="DZ69" s="30">
        <v>205833.42143791751</v>
      </c>
      <c r="EA69" s="31">
        <v>227162.23640062654</v>
      </c>
    </row>
    <row r="70" spans="1:131" x14ac:dyDescent="0.25">
      <c r="A70" s="17">
        <v>61</v>
      </c>
      <c r="B70" s="29">
        <v>13434.662546909913</v>
      </c>
      <c r="C70" s="30">
        <v>16570.018502817831</v>
      </c>
      <c r="D70" s="30">
        <v>19604.39287703123</v>
      </c>
      <c r="E70" s="30">
        <v>22224.193883510787</v>
      </c>
      <c r="F70" s="30">
        <v>28251.167147021195</v>
      </c>
      <c r="G70" s="30">
        <v>32603.981170667601</v>
      </c>
      <c r="H70" s="30">
        <v>35952.299650395602</v>
      </c>
      <c r="I70" s="30">
        <v>56533.190561290729</v>
      </c>
      <c r="J70" s="30">
        <v>74970.336866593818</v>
      </c>
      <c r="K70" s="30">
        <v>83281.080798212148</v>
      </c>
      <c r="L70" s="30">
        <v>103156.19036207524</v>
      </c>
      <c r="M70" s="30">
        <v>108823.59632</v>
      </c>
      <c r="N70" s="31">
        <v>120641.68177994035</v>
      </c>
      <c r="O70" s="29">
        <v>14638.609903767778</v>
      </c>
      <c r="P70" s="30">
        <v>17922.494703975179</v>
      </c>
      <c r="Q70" s="30">
        <v>21219.187469217777</v>
      </c>
      <c r="R70" s="30">
        <v>23313.780459079688</v>
      </c>
      <c r="S70" s="30">
        <v>30301.404394267523</v>
      </c>
      <c r="T70" s="30">
        <v>34822.26574331602</v>
      </c>
      <c r="U70" s="30">
        <v>38333.821310000749</v>
      </c>
      <c r="V70" s="30">
        <v>59673.353449512149</v>
      </c>
      <c r="W70" s="30">
        <v>81743.360830938109</v>
      </c>
      <c r="X70" s="30">
        <v>90808.561822583157</v>
      </c>
      <c r="Y70" s="30">
        <v>114088.39521137526</v>
      </c>
      <c r="Z70" s="30">
        <v>122105.75211109998</v>
      </c>
      <c r="AA70" s="31">
        <v>136188.18220673339</v>
      </c>
      <c r="AB70" s="29">
        <v>15583.048117845296</v>
      </c>
      <c r="AC70" s="30">
        <v>18986.174830114887</v>
      </c>
      <c r="AD70" s="30">
        <v>22491.029166697877</v>
      </c>
      <c r="AE70" s="30">
        <v>23378.703900952853</v>
      </c>
      <c r="AF70" s="30">
        <v>30723.776295812597</v>
      </c>
      <c r="AG70" s="30">
        <v>35316.953277773384</v>
      </c>
      <c r="AH70" s="30">
        <v>38881.302689617012</v>
      </c>
      <c r="AI70" s="30">
        <v>60560.539796107834</v>
      </c>
      <c r="AJ70" s="30">
        <v>88516.3847952824</v>
      </c>
      <c r="AK70" s="30">
        <v>98336.042846954166</v>
      </c>
      <c r="AL70" s="30">
        <v>125020.60006067528</v>
      </c>
      <c r="AM70" s="30">
        <v>135387.90790219995</v>
      </c>
      <c r="AN70" s="31">
        <v>151002.16616492323</v>
      </c>
      <c r="AO70" s="29">
        <v>16623.048117845297</v>
      </c>
      <c r="AP70" s="30">
        <v>20246.174830114887</v>
      </c>
      <c r="AQ70" s="30">
        <v>24031.029166697877</v>
      </c>
      <c r="AR70" s="30">
        <v>25278.703900952853</v>
      </c>
      <c r="AS70" s="30">
        <v>32823.776295812597</v>
      </c>
      <c r="AT70" s="30">
        <v>37616.953277773384</v>
      </c>
      <c r="AU70" s="30">
        <v>41381.302689617012</v>
      </c>
      <c r="AV70" s="30">
        <v>64310.539796107834</v>
      </c>
      <c r="AW70" s="30">
        <v>93331.064795282393</v>
      </c>
      <c r="AX70" s="30">
        <v>103706.26284695417</v>
      </c>
      <c r="AY70" s="30">
        <v>131594.49006067528</v>
      </c>
      <c r="AZ70" s="30">
        <v>142478.45010219995</v>
      </c>
      <c r="BA70" s="31">
        <v>158779.72616492322</v>
      </c>
      <c r="BB70" s="29">
        <v>17663.048117845297</v>
      </c>
      <c r="BC70" s="30">
        <v>21506.174830114887</v>
      </c>
      <c r="BD70" s="30">
        <v>25571.029166697877</v>
      </c>
      <c r="BE70" s="30">
        <v>27178.703900952853</v>
      </c>
      <c r="BF70" s="30">
        <v>34923.776295812597</v>
      </c>
      <c r="BG70" s="30">
        <v>39916.953277773384</v>
      </c>
      <c r="BH70" s="30">
        <v>43881.302689617012</v>
      </c>
      <c r="BI70" s="30">
        <v>68060.539796107827</v>
      </c>
      <c r="BJ70" s="30">
        <v>98145.744795282386</v>
      </c>
      <c r="BK70" s="30">
        <v>109076.48284695417</v>
      </c>
      <c r="BL70" s="30">
        <v>138168.38006067526</v>
      </c>
      <c r="BM70" s="30">
        <v>149568.99230219994</v>
      </c>
      <c r="BN70" s="31">
        <v>166557.28616492322</v>
      </c>
      <c r="BO70" s="29">
        <v>21914.443273360612</v>
      </c>
      <c r="BP70" s="30">
        <v>27008.045061597386</v>
      </c>
      <c r="BQ70" s="30">
        <v>31968.723475964907</v>
      </c>
      <c r="BR70" s="30">
        <v>35465.161235546206</v>
      </c>
      <c r="BS70" s="30">
        <v>44330.243414609547</v>
      </c>
      <c r="BT70" s="30">
        <v>50771.37455045362</v>
      </c>
      <c r="BU70" s="30">
        <v>55722.838463644162</v>
      </c>
      <c r="BV70" s="30">
        <v>85795.721846880711</v>
      </c>
      <c r="BW70" s="30">
        <v>130950.50234464239</v>
      </c>
      <c r="BX70" s="30">
        <v>145803.09193348026</v>
      </c>
      <c r="BY70" s="30">
        <v>159859.21187483633</v>
      </c>
      <c r="BZ70" s="30">
        <v>174237.20499999999</v>
      </c>
      <c r="CA70" s="31">
        <v>188176.18139999997</v>
      </c>
      <c r="CB70" s="29">
        <v>23083.122901054718</v>
      </c>
      <c r="CC70" s="30">
        <v>28486.334104958514</v>
      </c>
      <c r="CD70" s="30">
        <v>33727.824804027034</v>
      </c>
      <c r="CE70" s="30">
        <v>36017.058295484901</v>
      </c>
      <c r="CF70" s="30">
        <v>45989.75616239159</v>
      </c>
      <c r="CG70" s="30">
        <v>52697.797419332826</v>
      </c>
      <c r="CH70" s="30">
        <v>57849.161238537861</v>
      </c>
      <c r="CI70" s="30">
        <v>89176.114385306428</v>
      </c>
      <c r="CJ70" s="30">
        <v>138476.08452724715</v>
      </c>
      <c r="CK70" s="30">
        <v>154166.95973833694</v>
      </c>
      <c r="CL70" s="30">
        <v>172006.10615183634</v>
      </c>
      <c r="CM70" s="30">
        <v>188995.15587899997</v>
      </c>
      <c r="CN70" s="31">
        <v>205450.07076310334</v>
      </c>
      <c r="CO70" s="29">
        <v>24143.349160555808</v>
      </c>
      <c r="CP70" s="30">
        <v>29845.89350492564</v>
      </c>
      <c r="CQ70" s="30">
        <v>35353.907675500275</v>
      </c>
      <c r="CR70" s="30">
        <v>36352.65384740274</v>
      </c>
      <c r="CS70" s="30">
        <v>47329.829168318873</v>
      </c>
      <c r="CT70" s="30">
        <v>54270.001267097177</v>
      </c>
      <c r="CU70" s="30">
        <v>59591.610438717507</v>
      </c>
      <c r="CV70" s="30">
        <v>92012.35950414784</v>
      </c>
      <c r="CW70" s="30">
        <v>143743.99205507047</v>
      </c>
      <c r="CX70" s="30">
        <v>160021.66720173662</v>
      </c>
      <c r="CY70" s="30">
        <v>182938.31100113635</v>
      </c>
      <c r="CZ70" s="30">
        <v>201007.13502217503</v>
      </c>
      <c r="DA70" s="31">
        <v>219269.18225358604</v>
      </c>
      <c r="DB70" s="29">
        <v>25183.349160555808</v>
      </c>
      <c r="DC70" s="30">
        <v>31105.89350492564</v>
      </c>
      <c r="DD70" s="30">
        <v>36893.907675500275</v>
      </c>
      <c r="DE70" s="30">
        <v>38252.65384740274</v>
      </c>
      <c r="DF70" s="30">
        <v>49429.829168318873</v>
      </c>
      <c r="DG70" s="30">
        <v>56570.001267097177</v>
      </c>
      <c r="DH70" s="30">
        <v>62091.610438717507</v>
      </c>
      <c r="DI70" s="30">
        <v>95762.35950414784</v>
      </c>
      <c r="DJ70" s="30">
        <v>148558.67205507046</v>
      </c>
      <c r="DK70" s="30">
        <v>165391.88720173662</v>
      </c>
      <c r="DL70" s="30">
        <v>189512.20100113633</v>
      </c>
      <c r="DM70" s="30">
        <v>208097.67722217503</v>
      </c>
      <c r="DN70" s="31">
        <v>227046.74225358604</v>
      </c>
      <c r="DO70" s="29">
        <v>26223.349160555808</v>
      </c>
      <c r="DP70" s="30">
        <v>32365.89350492564</v>
      </c>
      <c r="DQ70" s="30">
        <v>38433.907675500275</v>
      </c>
      <c r="DR70" s="30">
        <v>40152.65384740274</v>
      </c>
      <c r="DS70" s="30">
        <v>51529.829168318873</v>
      </c>
      <c r="DT70" s="30">
        <v>58870.001267097177</v>
      </c>
      <c r="DU70" s="30">
        <v>64591.610438717507</v>
      </c>
      <c r="DV70" s="30">
        <v>99512.35950414784</v>
      </c>
      <c r="DW70" s="30">
        <v>153373.35205507046</v>
      </c>
      <c r="DX70" s="30">
        <v>170762.10720173662</v>
      </c>
      <c r="DY70" s="30">
        <v>196086.09100113634</v>
      </c>
      <c r="DZ70" s="30">
        <v>215188.21942217503</v>
      </c>
      <c r="EA70" s="31">
        <v>234824.30225358604</v>
      </c>
    </row>
    <row r="71" spans="1:131" x14ac:dyDescent="0.25">
      <c r="A71" s="17">
        <v>62</v>
      </c>
      <c r="B71" s="29">
        <v>14263.424060491916</v>
      </c>
      <c r="C71" s="30">
        <v>17649.804962647177</v>
      </c>
      <c r="D71" s="30">
        <v>20881.842453048594</v>
      </c>
      <c r="E71" s="30">
        <v>23557.645516521436</v>
      </c>
      <c r="F71" s="30">
        <v>29946.237175842467</v>
      </c>
      <c r="G71" s="30">
        <v>34560.220040907661</v>
      </c>
      <c r="H71" s="30">
        <v>38109.437629419343</v>
      </c>
      <c r="I71" s="30">
        <v>59925.181994968196</v>
      </c>
      <c r="J71" s="30">
        <v>78682.791059108902</v>
      </c>
      <c r="K71" s="30">
        <v>87480.232941023467</v>
      </c>
      <c r="L71" s="30">
        <v>107823.51620131971</v>
      </c>
      <c r="M71" s="30">
        <v>116106.20838799998</v>
      </c>
      <c r="N71" s="31">
        <v>128757.33489245998</v>
      </c>
      <c r="O71" s="29">
        <v>15465.931398231802</v>
      </c>
      <c r="P71" s="30">
        <v>19000.47563758658</v>
      </c>
      <c r="Q71" s="30">
        <v>22494.659030917715</v>
      </c>
      <c r="R71" s="30">
        <v>24818.924562690045</v>
      </c>
      <c r="S71" s="30">
        <v>32181.322080816019</v>
      </c>
      <c r="T71" s="30">
        <v>36957.141473770556</v>
      </c>
      <c r="U71" s="30">
        <v>40657.856751643165</v>
      </c>
      <c r="V71" s="30">
        <v>63147.275807076345</v>
      </c>
      <c r="W71" s="30">
        <v>85455.815023453193</v>
      </c>
      <c r="X71" s="30">
        <v>95007.713965394476</v>
      </c>
      <c r="Y71" s="30">
        <v>118755.72105061973</v>
      </c>
      <c r="Z71" s="30">
        <v>129388.36417909997</v>
      </c>
      <c r="AA71" s="31">
        <v>144303.83531925303</v>
      </c>
      <c r="AB71" s="29">
        <v>16409.038715421793</v>
      </c>
      <c r="AC71" s="30">
        <v>20062.461576674938</v>
      </c>
      <c r="AD71" s="30">
        <v>23764.64697247406</v>
      </c>
      <c r="AE71" s="30">
        <v>24893.20131384991</v>
      </c>
      <c r="AF71" s="30">
        <v>32634.965929409183</v>
      </c>
      <c r="AG71" s="30">
        <v>37487.678935279007</v>
      </c>
      <c r="AH71" s="30">
        <v>41244.551980856137</v>
      </c>
      <c r="AI71" s="30">
        <v>64094.488224741515</v>
      </c>
      <c r="AJ71" s="30">
        <v>92228.838987797484</v>
      </c>
      <c r="AK71" s="30">
        <v>102535.19498976548</v>
      </c>
      <c r="AL71" s="30">
        <v>129687.92589991975</v>
      </c>
      <c r="AM71" s="30">
        <v>142670.51997019997</v>
      </c>
      <c r="AN71" s="31">
        <v>159117.11496865412</v>
      </c>
      <c r="AO71" s="29">
        <v>17449.038715421793</v>
      </c>
      <c r="AP71" s="30">
        <v>21322.461576674938</v>
      </c>
      <c r="AQ71" s="30">
        <v>25304.64697247406</v>
      </c>
      <c r="AR71" s="30">
        <v>26793.20131384991</v>
      </c>
      <c r="AS71" s="30">
        <v>34734.965929409183</v>
      </c>
      <c r="AT71" s="30">
        <v>39787.678935279007</v>
      </c>
      <c r="AU71" s="30">
        <v>43744.551980856137</v>
      </c>
      <c r="AV71" s="30">
        <v>67844.488224741508</v>
      </c>
      <c r="AW71" s="30">
        <v>97043.518987797477</v>
      </c>
      <c r="AX71" s="30">
        <v>107905.41498976549</v>
      </c>
      <c r="AY71" s="30">
        <v>136261.81589991975</v>
      </c>
      <c r="AZ71" s="30">
        <v>149761.06217019996</v>
      </c>
      <c r="BA71" s="31">
        <v>166894.67496865412</v>
      </c>
      <c r="BB71" s="29">
        <v>18489.038715421793</v>
      </c>
      <c r="BC71" s="30">
        <v>22582.461576674938</v>
      </c>
      <c r="BD71" s="30">
        <v>26844.64697247406</v>
      </c>
      <c r="BE71" s="30">
        <v>28693.20131384991</v>
      </c>
      <c r="BF71" s="30">
        <v>36834.965929409183</v>
      </c>
      <c r="BG71" s="30">
        <v>42087.678935279007</v>
      </c>
      <c r="BH71" s="30">
        <v>46244.551980856137</v>
      </c>
      <c r="BI71" s="30">
        <v>71594.488224741508</v>
      </c>
      <c r="BJ71" s="30">
        <v>101858.19898779747</v>
      </c>
      <c r="BK71" s="30">
        <v>113275.63498976549</v>
      </c>
      <c r="BL71" s="30">
        <v>142835.70589991973</v>
      </c>
      <c r="BM71" s="30">
        <v>156851.60437019996</v>
      </c>
      <c r="BN71" s="31">
        <v>174672.23496865411</v>
      </c>
      <c r="BO71" s="29">
        <v>23440.441740567119</v>
      </c>
      <c r="BP71" s="30">
        <v>28985.513517766787</v>
      </c>
      <c r="BQ71" s="30">
        <v>34308.985804820622</v>
      </c>
      <c r="BR71" s="30">
        <v>38011.915109859459</v>
      </c>
      <c r="BS71" s="30">
        <v>47521.996020624014</v>
      </c>
      <c r="BT71" s="30">
        <v>54431.552377524196</v>
      </c>
      <c r="BU71" s="30">
        <v>59740.719002266233</v>
      </c>
      <c r="BV71" s="30">
        <v>91997.489559244917</v>
      </c>
      <c r="BW71" s="30">
        <v>139348.63666896502</v>
      </c>
      <c r="BX71" s="30">
        <v>155277.6846556745</v>
      </c>
      <c r="BY71" s="30">
        <v>171695.88257583583</v>
      </c>
      <c r="BZ71" s="30">
        <v>186774.61000000002</v>
      </c>
      <c r="CA71" s="31">
        <v>203584.32490000001</v>
      </c>
      <c r="CB71" s="29">
        <v>24617.094950709288</v>
      </c>
      <c r="CC71" s="30">
        <v>30479.040166278686</v>
      </c>
      <c r="CD71" s="30">
        <v>36086.674125032187</v>
      </c>
      <c r="CE71" s="30">
        <v>38529.39687283666</v>
      </c>
      <c r="CF71" s="30">
        <v>49162.941939838871</v>
      </c>
      <c r="CG71" s="30">
        <v>56337.106224101502</v>
      </c>
      <c r="CH71" s="30">
        <v>61844.42817536967</v>
      </c>
      <c r="CI71" s="30">
        <v>95344.995691872275</v>
      </c>
      <c r="CJ71" s="30">
        <v>146874.21885156978</v>
      </c>
      <c r="CK71" s="30">
        <v>163641.55246053118</v>
      </c>
      <c r="CL71" s="30">
        <v>183842.77685283584</v>
      </c>
      <c r="CM71" s="30">
        <v>201532.560879</v>
      </c>
      <c r="CN71" s="31">
        <v>220858.21426310338</v>
      </c>
      <c r="CO71" s="29">
        <v>25683.657504565093</v>
      </c>
      <c r="CP71" s="30">
        <v>31851.711547668507</v>
      </c>
      <c r="CQ71" s="30">
        <v>37728.9781125714</v>
      </c>
      <c r="CR71" s="30">
        <v>38825.736611319735</v>
      </c>
      <c r="CS71" s="30">
        <v>50478.689338473567</v>
      </c>
      <c r="CT71" s="30">
        <v>57882.016039210459</v>
      </c>
      <c r="CU71" s="30">
        <v>63557.351957237952</v>
      </c>
      <c r="CV71" s="30">
        <v>98138.575550342895</v>
      </c>
      <c r="CW71" s="30">
        <v>152142.1263793931</v>
      </c>
      <c r="CX71" s="30">
        <v>169496.25992393086</v>
      </c>
      <c r="CY71" s="30">
        <v>194774.98170213585</v>
      </c>
      <c r="CZ71" s="30">
        <v>213516.68816998889</v>
      </c>
      <c r="DA71" s="31">
        <v>234677.32575358608</v>
      </c>
      <c r="DB71" s="29">
        <v>26723.657504565093</v>
      </c>
      <c r="DC71" s="30">
        <v>33111.711547668507</v>
      </c>
      <c r="DD71" s="30">
        <v>39268.9781125714</v>
      </c>
      <c r="DE71" s="30">
        <v>40725.736611319735</v>
      </c>
      <c r="DF71" s="30">
        <v>52578.689338473567</v>
      </c>
      <c r="DG71" s="30">
        <v>60182.016039210459</v>
      </c>
      <c r="DH71" s="30">
        <v>66057.351957237959</v>
      </c>
      <c r="DI71" s="30">
        <v>101888.5755503429</v>
      </c>
      <c r="DJ71" s="30">
        <v>156956.80637939309</v>
      </c>
      <c r="DK71" s="30">
        <v>174866.47992393086</v>
      </c>
      <c r="DL71" s="30">
        <v>201348.87170213583</v>
      </c>
      <c r="DM71" s="30">
        <v>220607.23036998889</v>
      </c>
      <c r="DN71" s="31">
        <v>242454.88575358607</v>
      </c>
      <c r="DO71" s="29">
        <v>27763.657504565093</v>
      </c>
      <c r="DP71" s="30">
        <v>34371.711547668507</v>
      </c>
      <c r="DQ71" s="30">
        <v>40808.9781125714</v>
      </c>
      <c r="DR71" s="30">
        <v>42625.736611319735</v>
      </c>
      <c r="DS71" s="30">
        <v>54678.689338473567</v>
      </c>
      <c r="DT71" s="30">
        <v>62482.016039210459</v>
      </c>
      <c r="DU71" s="30">
        <v>68557.351957237959</v>
      </c>
      <c r="DV71" s="30">
        <v>105638.5755503429</v>
      </c>
      <c r="DW71" s="30">
        <v>161771.48637939309</v>
      </c>
      <c r="DX71" s="30">
        <v>180236.69992393086</v>
      </c>
      <c r="DY71" s="30">
        <v>207922.76170213585</v>
      </c>
      <c r="DZ71" s="30">
        <v>227697.77256998888</v>
      </c>
      <c r="EA71" s="31">
        <v>250232.44575358607</v>
      </c>
    </row>
    <row r="72" spans="1:131" x14ac:dyDescent="0.25">
      <c r="A72" s="17">
        <v>63</v>
      </c>
      <c r="B72" s="29">
        <v>15144.37745737825</v>
      </c>
      <c r="C72" s="30">
        <v>18800.658298544684</v>
      </c>
      <c r="D72" s="30">
        <v>22243.682190220385</v>
      </c>
      <c r="E72" s="30">
        <v>24971.104247512725</v>
      </c>
      <c r="F72" s="30">
        <v>31743.011406393016</v>
      </c>
      <c r="G72" s="30">
        <v>36633.833243362125</v>
      </c>
      <c r="H72" s="30">
        <v>40396.003887184503</v>
      </c>
      <c r="I72" s="30">
        <v>63520.692914666288</v>
      </c>
      <c r="J72" s="30">
        <v>82445.594678640889</v>
      </c>
      <c r="K72" s="30">
        <v>91737.649748897617</v>
      </c>
      <c r="L72" s="30">
        <v>114590.87512554076</v>
      </c>
      <c r="M72" s="30">
        <v>123563.72045600001</v>
      </c>
      <c r="N72" s="31">
        <v>137070.46944668511</v>
      </c>
      <c r="O72" s="29">
        <v>16345.401337459378</v>
      </c>
      <c r="P72" s="30">
        <v>20149.469402636372</v>
      </c>
      <c r="Q72" s="30">
        <v>23854.459979331063</v>
      </c>
      <c r="R72" s="30">
        <v>26327.208361312849</v>
      </c>
      <c r="S72" s="30">
        <v>34061.986054207657</v>
      </c>
      <c r="T72" s="30">
        <v>39092.826257378154</v>
      </c>
      <c r="U72" s="30">
        <v>42982.757596569216</v>
      </c>
      <c r="V72" s="30">
        <v>66622.678544100127</v>
      </c>
      <c r="W72" s="30">
        <v>89218.61864298518</v>
      </c>
      <c r="X72" s="30">
        <v>99265.130773268625</v>
      </c>
      <c r="Y72" s="30">
        <v>125523.07997484077</v>
      </c>
      <c r="Z72" s="30">
        <v>136845.87624710001</v>
      </c>
      <c r="AA72" s="31">
        <v>152616.96987347814</v>
      </c>
      <c r="AB72" s="29">
        <v>17287.132216063925</v>
      </c>
      <c r="AC72" s="30">
        <v>21209.703776029834</v>
      </c>
      <c r="AD72" s="30">
        <v>25122.529827954379</v>
      </c>
      <c r="AE72" s="30">
        <v>26411.40206065165</v>
      </c>
      <c r="AF72" s="30">
        <v>34547.465587829676</v>
      </c>
      <c r="AG72" s="30">
        <v>39659.821449887291</v>
      </c>
      <c r="AH72" s="30">
        <v>43609.320579413783</v>
      </c>
      <c r="AI72" s="30">
        <v>67630.78781473737</v>
      </c>
      <c r="AJ72" s="30">
        <v>95991.642607329472</v>
      </c>
      <c r="AK72" s="30">
        <v>106792.61179763963</v>
      </c>
      <c r="AL72" s="30">
        <v>136455.28482414078</v>
      </c>
      <c r="AM72" s="30">
        <v>150128.03203820001</v>
      </c>
      <c r="AN72" s="31">
        <v>167429.85591591091</v>
      </c>
      <c r="AO72" s="29">
        <v>18327.132216063925</v>
      </c>
      <c r="AP72" s="30">
        <v>22469.703776029834</v>
      </c>
      <c r="AQ72" s="30">
        <v>26662.529827954379</v>
      </c>
      <c r="AR72" s="30">
        <v>28311.40206065165</v>
      </c>
      <c r="AS72" s="30">
        <v>36647.465587829676</v>
      </c>
      <c r="AT72" s="30">
        <v>41959.821449887291</v>
      </c>
      <c r="AU72" s="30">
        <v>46109.320579413783</v>
      </c>
      <c r="AV72" s="30">
        <v>71380.78781473737</v>
      </c>
      <c r="AW72" s="30">
        <v>100806.32260732946</v>
      </c>
      <c r="AX72" s="30">
        <v>112162.83179763964</v>
      </c>
      <c r="AY72" s="30">
        <v>143029.17482414079</v>
      </c>
      <c r="AZ72" s="30">
        <v>157218.5742382</v>
      </c>
      <c r="BA72" s="31">
        <v>175207.41591591091</v>
      </c>
      <c r="BB72" s="29">
        <v>19367.132216063925</v>
      </c>
      <c r="BC72" s="30">
        <v>23729.703776029834</v>
      </c>
      <c r="BD72" s="30">
        <v>28202.529827954379</v>
      </c>
      <c r="BE72" s="30">
        <v>30211.40206065165</v>
      </c>
      <c r="BF72" s="30">
        <v>38747.465587829676</v>
      </c>
      <c r="BG72" s="30">
        <v>44259.821449887291</v>
      </c>
      <c r="BH72" s="30">
        <v>48609.320579413783</v>
      </c>
      <c r="BI72" s="30">
        <v>75130.78781473737</v>
      </c>
      <c r="BJ72" s="30">
        <v>105621.00260732946</v>
      </c>
      <c r="BK72" s="30">
        <v>117533.05179763964</v>
      </c>
      <c r="BL72" s="30">
        <v>149603.06482414081</v>
      </c>
      <c r="BM72" s="30">
        <v>164309.1164382</v>
      </c>
      <c r="BN72" s="31">
        <v>182984.97591591091</v>
      </c>
      <c r="BO72" s="29">
        <v>25074.393385101615</v>
      </c>
      <c r="BP72" s="30">
        <v>31108.667635020724</v>
      </c>
      <c r="BQ72" s="30">
        <v>36821.585888223002</v>
      </c>
      <c r="BR72" s="30">
        <v>40745.144937017962</v>
      </c>
      <c r="BS72" s="30">
        <v>50946.58899545524</v>
      </c>
      <c r="BT72" s="30">
        <v>58355.946431603261</v>
      </c>
      <c r="BU72" s="30">
        <v>64049.149207100949</v>
      </c>
      <c r="BV72" s="30">
        <v>98640.993060233566</v>
      </c>
      <c r="BW72" s="30">
        <v>148037.22650632643</v>
      </c>
      <c r="BX72" s="30">
        <v>165082.92574867382</v>
      </c>
      <c r="BY72" s="30">
        <v>182476.87024418608</v>
      </c>
      <c r="BZ72" s="30">
        <v>194221.21500000003</v>
      </c>
      <c r="CA72" s="31">
        <v>211701.12435000003</v>
      </c>
      <c r="CB72" s="29">
        <v>26258.822251288773</v>
      </c>
      <c r="CC72" s="30">
        <v>32617.250527934484</v>
      </c>
      <c r="CD72" s="30">
        <v>38618.261063610385</v>
      </c>
      <c r="CE72" s="30">
        <v>41227.7481693136</v>
      </c>
      <c r="CF72" s="30">
        <v>52569.111422546135</v>
      </c>
      <c r="CG72" s="30">
        <v>60240.853194086099</v>
      </c>
      <c r="CH72" s="30">
        <v>66130.487922092332</v>
      </c>
      <c r="CI72" s="30">
        <v>101956.14453179606</v>
      </c>
      <c r="CJ72" s="30">
        <v>155562.8086889312</v>
      </c>
      <c r="CK72" s="30">
        <v>173446.7935535305</v>
      </c>
      <c r="CL72" s="30">
        <v>194623.76452118609</v>
      </c>
      <c r="CM72" s="30">
        <v>208979.16587900004</v>
      </c>
      <c r="CN72" s="31">
        <v>228975.0137131034</v>
      </c>
      <c r="CO72" s="29">
        <v>27331.476775803603</v>
      </c>
      <c r="CP72" s="30">
        <v>34002.794926681861</v>
      </c>
      <c r="CQ72" s="30">
        <v>40277.107898588656</v>
      </c>
      <c r="CR72" s="30">
        <v>41484.100914499722</v>
      </c>
      <c r="CS72" s="30">
        <v>53860.521877144456</v>
      </c>
      <c r="CT72" s="30">
        <v>61758.533775042109</v>
      </c>
      <c r="CU72" s="30">
        <v>67813.957005003307</v>
      </c>
      <c r="CV72" s="30">
        <v>104707.38089683413</v>
      </c>
      <c r="CW72" s="30">
        <v>160830.71621675452</v>
      </c>
      <c r="CX72" s="30">
        <v>179301.50101693018</v>
      </c>
      <c r="CY72" s="30">
        <v>201467</v>
      </c>
      <c r="CZ72" s="30">
        <v>216327.15673610033</v>
      </c>
      <c r="DA72" s="31">
        <v>242794.1252035861</v>
      </c>
      <c r="DB72" s="29">
        <v>28371.476775803603</v>
      </c>
      <c r="DC72" s="30">
        <v>35262.794926681861</v>
      </c>
      <c r="DD72" s="30">
        <v>41817.107898588656</v>
      </c>
      <c r="DE72" s="30">
        <v>43384.100914499722</v>
      </c>
      <c r="DF72" s="30">
        <v>55960.521877144456</v>
      </c>
      <c r="DG72" s="30">
        <v>64058.533775042109</v>
      </c>
      <c r="DH72" s="30">
        <v>70313.957005003307</v>
      </c>
      <c r="DI72" s="30">
        <v>108457.38089683413</v>
      </c>
      <c r="DJ72" s="30">
        <v>165645.39621675451</v>
      </c>
      <c r="DK72" s="30">
        <v>184671.72101693018</v>
      </c>
      <c r="DL72" s="30">
        <v>208040.89</v>
      </c>
      <c r="DM72" s="30">
        <v>223417.69893610032</v>
      </c>
      <c r="DN72" s="31">
        <v>250571.68520358609</v>
      </c>
      <c r="DO72" s="29">
        <v>29411.476775803603</v>
      </c>
      <c r="DP72" s="30">
        <v>36522.794926681861</v>
      </c>
      <c r="DQ72" s="30">
        <v>43357.107898588656</v>
      </c>
      <c r="DR72" s="30">
        <v>45284.100914499722</v>
      </c>
      <c r="DS72" s="30">
        <v>58060.521877144456</v>
      </c>
      <c r="DT72" s="30">
        <v>66358.533775042102</v>
      </c>
      <c r="DU72" s="30">
        <v>72813.957005003307</v>
      </c>
      <c r="DV72" s="30">
        <v>112207.38089683413</v>
      </c>
      <c r="DW72" s="30">
        <v>170460.0762167545</v>
      </c>
      <c r="DX72" s="30">
        <v>190041.94101693018</v>
      </c>
      <c r="DY72" s="30">
        <v>214614.78000000003</v>
      </c>
      <c r="DZ72" s="30">
        <v>230508.24113610032</v>
      </c>
      <c r="EA72" s="31">
        <v>258349.24520358609</v>
      </c>
    </row>
    <row r="73" spans="1:131" x14ac:dyDescent="0.25">
      <c r="A73" s="17">
        <v>64</v>
      </c>
      <c r="B73" s="29">
        <v>16078.628381983934</v>
      </c>
      <c r="C73" s="30">
        <v>20025.907207083968</v>
      </c>
      <c r="D73" s="30">
        <v>23693.239307316097</v>
      </c>
      <c r="E73" s="30">
        <v>26469.370502363487</v>
      </c>
      <c r="F73" s="30">
        <v>33647.592090776598</v>
      </c>
      <c r="G73" s="30">
        <v>38831.863237963858</v>
      </c>
      <c r="H73" s="30">
        <v>42819.764120415573</v>
      </c>
      <c r="I73" s="30">
        <v>67331.934489546271</v>
      </c>
      <c r="J73" s="30">
        <v>86261.593444476079</v>
      </c>
      <c r="K73" s="30">
        <v>96056.455830082661</v>
      </c>
      <c r="L73" s="30">
        <v>118601.55575493467</v>
      </c>
      <c r="M73" s="30">
        <v>127888.45067196</v>
      </c>
      <c r="N73" s="31">
        <v>145589.53771736517</v>
      </c>
      <c r="O73" s="29">
        <v>17278.135051231602</v>
      </c>
      <c r="P73" s="30">
        <v>21372.807966551358</v>
      </c>
      <c r="Q73" s="30">
        <v>25301.924004267596</v>
      </c>
      <c r="R73" s="30">
        <v>27838.452095594548</v>
      </c>
      <c r="S73" s="30">
        <v>35943.352744898162</v>
      </c>
      <c r="T73" s="30">
        <v>41229.273248715544</v>
      </c>
      <c r="U73" s="30">
        <v>45308.473260472689</v>
      </c>
      <c r="V73" s="30">
        <v>70099.442608611906</v>
      </c>
      <c r="W73" s="30">
        <v>93787.17562708084</v>
      </c>
      <c r="X73" s="30">
        <v>104420.32363493934</v>
      </c>
      <c r="Y73" s="30">
        <v>130748.45003193468</v>
      </c>
      <c r="Z73" s="30">
        <v>142646.40155096003</v>
      </c>
      <c r="AA73" s="31">
        <v>162863.42708046854</v>
      </c>
      <c r="AB73" s="29">
        <v>18218.453392558193</v>
      </c>
      <c r="AC73" s="30">
        <v>22431.237299675558</v>
      </c>
      <c r="AD73" s="30">
        <v>26568.018223487641</v>
      </c>
      <c r="AE73" s="30">
        <v>27933.108679845867</v>
      </c>
      <c r="AF73" s="30">
        <v>36461.216762385309</v>
      </c>
      <c r="AG73" s="30">
        <v>41833.318077584008</v>
      </c>
      <c r="AH73" s="30">
        <v>45975.54043253632</v>
      </c>
      <c r="AI73" s="30">
        <v>71169.295441192851</v>
      </c>
      <c r="AJ73" s="30">
        <v>101312.7578096856</v>
      </c>
      <c r="AK73" s="30">
        <v>112784.19143979602</v>
      </c>
      <c r="AL73" s="30">
        <v>142895.3443089347</v>
      </c>
      <c r="AM73" s="30">
        <v>157904.35242996004</v>
      </c>
      <c r="AN73" s="31">
        <v>180283.86070768235</v>
      </c>
      <c r="AO73" s="29">
        <v>19258.453392558193</v>
      </c>
      <c r="AP73" s="30">
        <v>23691.237299675558</v>
      </c>
      <c r="AQ73" s="30">
        <v>28108.018223487641</v>
      </c>
      <c r="AR73" s="30">
        <v>29833.108679845867</v>
      </c>
      <c r="AS73" s="30">
        <v>38561.216762385309</v>
      </c>
      <c r="AT73" s="30">
        <v>44133.318077584008</v>
      </c>
      <c r="AU73" s="30">
        <v>48475.54043253632</v>
      </c>
      <c r="AV73" s="30">
        <v>74919.295441192851</v>
      </c>
      <c r="AW73" s="30">
        <v>106127.43780968559</v>
      </c>
      <c r="AX73" s="30">
        <v>118154.41143979602</v>
      </c>
      <c r="AY73" s="30">
        <v>149469.23430893471</v>
      </c>
      <c r="AZ73" s="30">
        <v>164994.89462996004</v>
      </c>
      <c r="BA73" s="31">
        <v>188061.42070768235</v>
      </c>
      <c r="BB73" s="29">
        <v>20298.453392558193</v>
      </c>
      <c r="BC73" s="30">
        <v>24951.237299675558</v>
      </c>
      <c r="BD73" s="30">
        <v>29648.018223487641</v>
      </c>
      <c r="BE73" s="30">
        <v>31733.108679845867</v>
      </c>
      <c r="BF73" s="30">
        <v>40661.216762385309</v>
      </c>
      <c r="BG73" s="30">
        <v>46433.318077584008</v>
      </c>
      <c r="BH73" s="30">
        <v>50975.54043253632</v>
      </c>
      <c r="BI73" s="30">
        <v>78669.295441192851</v>
      </c>
      <c r="BJ73" s="30">
        <v>110942.11780968559</v>
      </c>
      <c r="BK73" s="30">
        <v>123524.63143979602</v>
      </c>
      <c r="BL73" s="30">
        <v>156043.12430893473</v>
      </c>
      <c r="BM73" s="30">
        <v>172085.43682996003</v>
      </c>
      <c r="BN73" s="31">
        <v>195838.98070768235</v>
      </c>
      <c r="BO73" s="29">
        <v>26820.212311491097</v>
      </c>
      <c r="BP73" s="30">
        <v>33385.877942403167</v>
      </c>
      <c r="BQ73" s="30">
        <v>39516.768739969186</v>
      </c>
      <c r="BR73" s="30">
        <v>43677.383337485364</v>
      </c>
      <c r="BS73" s="30">
        <v>54622.863601837154</v>
      </c>
      <c r="BT73" s="30">
        <v>62569.42373051936</v>
      </c>
      <c r="BU73" s="30">
        <v>68675.297768094562</v>
      </c>
      <c r="BV73" s="30">
        <v>105777.26529426819</v>
      </c>
      <c r="BW73" s="30">
        <v>157029.07338404411</v>
      </c>
      <c r="BX73" s="30">
        <v>175233.16294606545</v>
      </c>
      <c r="BY73" s="30">
        <v>196569.30998655042</v>
      </c>
      <c r="BZ73" s="30">
        <v>210058.62</v>
      </c>
      <c r="CA73" s="31">
        <v>228963.89579999997</v>
      </c>
      <c r="CB73" s="29">
        <v>28012.120390082266</v>
      </c>
      <c r="CC73" s="30">
        <v>34909.312842737738</v>
      </c>
      <c r="CD73" s="30">
        <v>41331.40440665494</v>
      </c>
      <c r="CE73" s="30">
        <v>44124.715445547561</v>
      </c>
      <c r="CF73" s="30">
        <v>56227.154216545925</v>
      </c>
      <c r="CG73" s="30">
        <v>64433.906285030709</v>
      </c>
      <c r="CH73" s="30">
        <v>70734.514382825597</v>
      </c>
      <c r="CI73" s="30">
        <v>109060.46721358076</v>
      </c>
      <c r="CJ73" s="30">
        <v>164554.65556664887</v>
      </c>
      <c r="CK73" s="30">
        <v>183597.03075092213</v>
      </c>
      <c r="CL73" s="30">
        <v>208716.20426355043</v>
      </c>
      <c r="CM73" s="30">
        <v>224816.57087900001</v>
      </c>
      <c r="CN73" s="31">
        <v>246237.78516310334</v>
      </c>
      <c r="CO73" s="29">
        <v>29090.535270034135</v>
      </c>
      <c r="CP73" s="30">
        <v>36307.471660012889</v>
      </c>
      <c r="CQ73" s="30">
        <v>43005.727566767287</v>
      </c>
      <c r="CR73" s="30">
        <v>44340.422013642536</v>
      </c>
      <c r="CS73" s="30">
        <v>57494.243442240586</v>
      </c>
      <c r="CT73" s="30">
        <v>65924.381715777927</v>
      </c>
      <c r="CU73" s="30">
        <v>72388.560614103117</v>
      </c>
      <c r="CV73" s="30">
        <v>111769.44547115524</v>
      </c>
      <c r="CW73" s="30">
        <v>169822.56309447219</v>
      </c>
      <c r="CX73" s="30">
        <v>189451.73821432181</v>
      </c>
      <c r="CY73" s="30">
        <v>219648.40911285044</v>
      </c>
      <c r="CZ73" s="30">
        <v>236592.08593801747</v>
      </c>
      <c r="DA73" s="31">
        <v>260056.89665358604</v>
      </c>
      <c r="DB73" s="29">
        <v>30130.535270034135</v>
      </c>
      <c r="DC73" s="30">
        <v>37567.471660012889</v>
      </c>
      <c r="DD73" s="30">
        <v>44545.727566767287</v>
      </c>
      <c r="DE73" s="30">
        <v>46240.422013642536</v>
      </c>
      <c r="DF73" s="30">
        <v>59594.243442240586</v>
      </c>
      <c r="DG73" s="30">
        <v>68224.381715777927</v>
      </c>
      <c r="DH73" s="30">
        <v>74888.560614103117</v>
      </c>
      <c r="DI73" s="30">
        <v>115519.44547115524</v>
      </c>
      <c r="DJ73" s="30">
        <v>174637.24309447219</v>
      </c>
      <c r="DK73" s="30">
        <v>194821.95821432181</v>
      </c>
      <c r="DL73" s="30">
        <v>226222.29911285045</v>
      </c>
      <c r="DM73" s="30">
        <v>243682.62813801746</v>
      </c>
      <c r="DN73" s="31">
        <v>267834.45665358606</v>
      </c>
      <c r="DO73" s="29">
        <v>31170.535270034135</v>
      </c>
      <c r="DP73" s="30">
        <v>38827.471660012889</v>
      </c>
      <c r="DQ73" s="30">
        <v>46085.727566767287</v>
      </c>
      <c r="DR73" s="30">
        <v>48140.422013642536</v>
      </c>
      <c r="DS73" s="30">
        <v>61694.243442240586</v>
      </c>
      <c r="DT73" s="30">
        <v>70524.381715777927</v>
      </c>
      <c r="DU73" s="30">
        <v>77388.560614103117</v>
      </c>
      <c r="DV73" s="30">
        <v>119269.44547115524</v>
      </c>
      <c r="DW73" s="30">
        <v>179451.92309447218</v>
      </c>
      <c r="DX73" s="30">
        <v>200192.17821432182</v>
      </c>
      <c r="DY73" s="30">
        <v>232796.18911285046</v>
      </c>
      <c r="DZ73" s="30">
        <v>250773.17033801746</v>
      </c>
      <c r="EA73" s="31">
        <v>275612.01665358606</v>
      </c>
    </row>
    <row r="74" spans="1:131" x14ac:dyDescent="0.25">
      <c r="A74" s="17">
        <v>65</v>
      </c>
      <c r="B74" s="29">
        <v>17071.734181724642</v>
      </c>
      <c r="C74" s="30">
        <v>21331.105018168837</v>
      </c>
      <c r="D74" s="30">
        <v>25238.289933428638</v>
      </c>
      <c r="E74" s="30">
        <v>27792.839027481663</v>
      </c>
      <c r="F74" s="30">
        <v>35329.971695315427</v>
      </c>
      <c r="G74" s="30">
        <v>40773.456399862051</v>
      </c>
      <c r="H74" s="30">
        <v>44960.752326436355</v>
      </c>
      <c r="I74" s="30">
        <v>70698.531214023591</v>
      </c>
      <c r="J74" s="30">
        <v>88604.927002026045</v>
      </c>
      <c r="K74" s="30">
        <v>98693.601884527423</v>
      </c>
      <c r="L74" s="30">
        <v>122159.60242758271</v>
      </c>
      <c r="M74" s="30">
        <v>131725.1041921188</v>
      </c>
      <c r="N74" s="31">
        <v>146777.9451069831</v>
      </c>
      <c r="O74" s="29">
        <v>18269.674561450342</v>
      </c>
      <c r="P74" s="30">
        <v>22676.038024080175</v>
      </c>
      <c r="Q74" s="30">
        <v>26844.814667495513</v>
      </c>
      <c r="R74" s="30">
        <v>29352.478673202171</v>
      </c>
      <c r="S74" s="30">
        <v>37825.37932099212</v>
      </c>
      <c r="T74" s="30">
        <v>43366.436354797064</v>
      </c>
      <c r="U74" s="30">
        <v>47634.954014742681</v>
      </c>
      <c r="V74" s="30">
        <v>73577.460354170034</v>
      </c>
      <c r="W74" s="30">
        <v>96883.067402891291</v>
      </c>
      <c r="X74" s="30">
        <v>107893.85646986977</v>
      </c>
      <c r="Y74" s="30">
        <v>135521.18613228272</v>
      </c>
      <c r="Z74" s="30">
        <v>147958.85015901882</v>
      </c>
      <c r="AA74" s="31">
        <v>163375.66040083073</v>
      </c>
      <c r="AB74" s="29">
        <v>19208.531666907485</v>
      </c>
      <c r="AC74" s="30">
        <v>23732.604015779842</v>
      </c>
      <c r="AD74" s="30">
        <v>28108.865758010703</v>
      </c>
      <c r="AE74" s="30">
        <v>29458.125274981732</v>
      </c>
      <c r="AF74" s="30">
        <v>38376.160344166034</v>
      </c>
      <c r="AG74" s="30">
        <v>44008.105400038745</v>
      </c>
      <c r="AH74" s="30">
        <v>48343.142826716314</v>
      </c>
      <c r="AI74" s="30">
        <v>74709.877593994024</v>
      </c>
      <c r="AJ74" s="30">
        <v>105161.20780375654</v>
      </c>
      <c r="AK74" s="30">
        <v>117094.11105521212</v>
      </c>
      <c r="AL74" s="30">
        <v>148882.76983698271</v>
      </c>
      <c r="AM74" s="30">
        <v>164192.59612591885</v>
      </c>
      <c r="AN74" s="31">
        <v>181300.90762511748</v>
      </c>
      <c r="AO74" s="29">
        <v>20248.531666907485</v>
      </c>
      <c r="AP74" s="30">
        <v>24992.604015779842</v>
      </c>
      <c r="AQ74" s="30">
        <v>29648.865758010703</v>
      </c>
      <c r="AR74" s="30">
        <v>31358.125274981732</v>
      </c>
      <c r="AS74" s="30">
        <v>40476.160344166034</v>
      </c>
      <c r="AT74" s="30">
        <v>46308.105400038745</v>
      </c>
      <c r="AU74" s="30">
        <v>50843.142826716314</v>
      </c>
      <c r="AV74" s="30">
        <v>78459.877593994024</v>
      </c>
      <c r="AW74" s="30">
        <v>109975.88780375653</v>
      </c>
      <c r="AX74" s="30">
        <v>122464.33105521213</v>
      </c>
      <c r="AY74" s="30">
        <v>155456.65983698273</v>
      </c>
      <c r="AZ74" s="30">
        <v>171283.13832591884</v>
      </c>
      <c r="BA74" s="31">
        <v>189078.46762511748</v>
      </c>
      <c r="BB74" s="29">
        <v>21288.531666907485</v>
      </c>
      <c r="BC74" s="30">
        <v>26252.604015779842</v>
      </c>
      <c r="BD74" s="30">
        <v>31188.865758010703</v>
      </c>
      <c r="BE74" s="30">
        <v>33258.125274981736</v>
      </c>
      <c r="BF74" s="30">
        <v>42576.160344166034</v>
      </c>
      <c r="BG74" s="30">
        <v>48608.105400038745</v>
      </c>
      <c r="BH74" s="30">
        <v>53343.142826716314</v>
      </c>
      <c r="BI74" s="30">
        <v>82209.877593994024</v>
      </c>
      <c r="BJ74" s="30">
        <v>114790.56780375652</v>
      </c>
      <c r="BK74" s="30">
        <v>127834.55105521213</v>
      </c>
      <c r="BL74" s="30">
        <v>162030.54983698274</v>
      </c>
      <c r="BM74" s="30">
        <v>178373.68052591884</v>
      </c>
      <c r="BN74" s="31">
        <v>196856.02762511748</v>
      </c>
      <c r="BO74" s="29">
        <v>28689.358842527294</v>
      </c>
      <c r="BP74" s="30">
        <v>35829.431582599747</v>
      </c>
      <c r="BQ74" s="30">
        <v>42408.715459573679</v>
      </c>
      <c r="BR74" s="30">
        <v>46823.270761589323</v>
      </c>
      <c r="BS74" s="30">
        <v>58564.606163606324</v>
      </c>
      <c r="BT74" s="30">
        <v>67086.464836251223</v>
      </c>
      <c r="BU74" s="30">
        <v>73634.177272753426</v>
      </c>
      <c r="BV74" s="30">
        <v>113423.30317395696</v>
      </c>
      <c r="BW74" s="30">
        <v>159151.93993803568</v>
      </c>
      <c r="BX74" s="30">
        <v>177671.43573826322</v>
      </c>
      <c r="BY74" s="30">
        <v>204673.14814814815</v>
      </c>
      <c r="BZ74" s="30">
        <v>219083.72500000003</v>
      </c>
      <c r="CA74" s="31">
        <v>238801.26025000002</v>
      </c>
      <c r="CB74" s="29">
        <v>29888.688405064247</v>
      </c>
      <c r="CC74" s="30">
        <v>37367.658465701563</v>
      </c>
      <c r="CD74" s="30">
        <v>44242.922070436027</v>
      </c>
      <c r="CE74" s="30">
        <v>47234.973545282264</v>
      </c>
      <c r="CF74" s="30">
        <v>60151.013873198783</v>
      </c>
      <c r="CG74" s="30">
        <v>68930.946117274449</v>
      </c>
      <c r="CH74" s="30">
        <v>75671.752776207475</v>
      </c>
      <c r="CI74" s="30">
        <v>116675.40387445242</v>
      </c>
      <c r="CJ74" s="30">
        <v>166677.52212064044</v>
      </c>
      <c r="CK74" s="30">
        <v>186035.3035431199</v>
      </c>
      <c r="CL74" s="30">
        <v>216820.04242514816</v>
      </c>
      <c r="CM74" s="30">
        <v>233841.67587900005</v>
      </c>
      <c r="CN74" s="31">
        <v>256075.14961310339</v>
      </c>
      <c r="CO74" s="29">
        <v>30972.750510489332</v>
      </c>
      <c r="CP74" s="30">
        <v>38778.307409851695</v>
      </c>
      <c r="CQ74" s="30">
        <v>45934.220248131773</v>
      </c>
      <c r="CR74" s="30">
        <v>47409.406583139978</v>
      </c>
      <c r="CS74" s="30">
        <v>61393.965593489811</v>
      </c>
      <c r="CT74" s="30">
        <v>70394.458998704024</v>
      </c>
      <c r="CU74" s="30">
        <v>77296.664864343227</v>
      </c>
      <c r="CV74" s="30">
        <v>119342.71562192244</v>
      </c>
      <c r="CW74" s="30">
        <v>171945.42964846376</v>
      </c>
      <c r="CX74" s="30">
        <v>191890.01100651958</v>
      </c>
      <c r="CY74" s="30">
        <v>227752.24727444816</v>
      </c>
      <c r="CZ74" s="30">
        <v>245632.12234519972</v>
      </c>
      <c r="DA74" s="31">
        <v>269894.26110358606</v>
      </c>
      <c r="DB74" s="29">
        <v>32012.750510489332</v>
      </c>
      <c r="DC74" s="30">
        <v>40038.307409851695</v>
      </c>
      <c r="DD74" s="30">
        <v>47474.220248131773</v>
      </c>
      <c r="DE74" s="30">
        <v>49309.406583139978</v>
      </c>
      <c r="DF74" s="30">
        <v>63493.965593489811</v>
      </c>
      <c r="DG74" s="30">
        <v>72694.458998704024</v>
      </c>
      <c r="DH74" s="30">
        <v>79796.664864343227</v>
      </c>
      <c r="DI74" s="30">
        <v>123092.71562192244</v>
      </c>
      <c r="DJ74" s="30">
        <v>176760.10964846375</v>
      </c>
      <c r="DK74" s="30">
        <v>197260.23100651958</v>
      </c>
      <c r="DL74" s="30">
        <v>234326.13727444818</v>
      </c>
      <c r="DM74" s="30">
        <v>252722.66454519972</v>
      </c>
      <c r="DN74" s="31">
        <v>277671.82110358606</v>
      </c>
      <c r="DO74" s="29">
        <v>33052.750510489335</v>
      </c>
      <c r="DP74" s="30">
        <v>41298.307409851695</v>
      </c>
      <c r="DQ74" s="30">
        <v>49014.220248131773</v>
      </c>
      <c r="DR74" s="30">
        <v>51209.406583139978</v>
      </c>
      <c r="DS74" s="30">
        <v>65593.965593489818</v>
      </c>
      <c r="DT74" s="30">
        <v>74994.458998704024</v>
      </c>
      <c r="DU74" s="30">
        <v>82296.664864343227</v>
      </c>
      <c r="DV74" s="30">
        <v>126842.71562192244</v>
      </c>
      <c r="DW74" s="30">
        <v>181574.78964846375</v>
      </c>
      <c r="DX74" s="30">
        <v>202630.45100651958</v>
      </c>
      <c r="DY74" s="30">
        <v>240900.02727444819</v>
      </c>
      <c r="DZ74" s="30">
        <v>259813.20674519971</v>
      </c>
      <c r="EA74" s="31">
        <v>285449.38110358606</v>
      </c>
    </row>
    <row r="75" spans="1:131" x14ac:dyDescent="0.25">
      <c r="A75" s="17">
        <v>66</v>
      </c>
      <c r="B75" s="29">
        <v>17990.163026659564</v>
      </c>
      <c r="C75" s="30">
        <v>22478.21326722774</v>
      </c>
      <c r="D75" s="30">
        <v>26596.345551947383</v>
      </c>
      <c r="E75" s="30">
        <v>29738.337759405382</v>
      </c>
      <c r="F75" s="30">
        <v>37803.069713987512</v>
      </c>
      <c r="G75" s="30">
        <v>43627.598347852399</v>
      </c>
      <c r="H75" s="30">
        <v>48108.004989286906</v>
      </c>
      <c r="I75" s="30">
        <v>75647.42839900525</v>
      </c>
      <c r="J75" s="30">
        <v>91018.56965288776</v>
      </c>
      <c r="K75" s="30">
        <v>101409.87223059747</v>
      </c>
      <c r="L75" s="30">
        <v>125824.3905004102</v>
      </c>
      <c r="M75" s="30">
        <v>135676.85731788236</v>
      </c>
      <c r="N75" s="31">
        <v>148341.39329439992</v>
      </c>
      <c r="O75" s="29">
        <v>19187.198960408634</v>
      </c>
      <c r="P75" s="30">
        <v>23822.189027729986</v>
      </c>
      <c r="Q75" s="30">
        <v>28201.818167302466</v>
      </c>
      <c r="R75" s="30">
        <v>30869.114567690289</v>
      </c>
      <c r="S75" s="30">
        <v>39708.023895720224</v>
      </c>
      <c r="T75" s="30">
        <v>45504.270460737505</v>
      </c>
      <c r="U75" s="30">
        <v>49962.151226044065</v>
      </c>
      <c r="V75" s="30">
        <v>79647.42839900525</v>
      </c>
      <c r="W75" s="30">
        <v>97791.593617232051</v>
      </c>
      <c r="X75" s="30">
        <v>108937.35325496848</v>
      </c>
      <c r="Y75" s="30">
        <v>136756.5953497102</v>
      </c>
      <c r="Z75" s="30">
        <v>148959.01310898236</v>
      </c>
      <c r="AA75" s="31">
        <v>163887.89372119296</v>
      </c>
      <c r="AB75" s="29">
        <v>20125.182462676406</v>
      </c>
      <c r="AC75" s="30">
        <v>24877.789125028849</v>
      </c>
      <c r="AD75" s="30">
        <v>29464.808734254748</v>
      </c>
      <c r="AE75" s="30">
        <v>30986.258586674234</v>
      </c>
      <c r="AF75" s="30">
        <v>41029.225936338087</v>
      </c>
      <c r="AG75" s="30">
        <v>46744.442563775825</v>
      </c>
      <c r="AH75" s="30">
        <v>50712.058814165357</v>
      </c>
      <c r="AI75" s="30">
        <v>83647.42839900525</v>
      </c>
      <c r="AJ75" s="30">
        <v>107117.07987249113</v>
      </c>
      <c r="AK75" s="30">
        <v>119271.66020885114</v>
      </c>
      <c r="AL75" s="30">
        <v>152497.80492698078</v>
      </c>
      <c r="AM75" s="30">
        <v>167140.09017759166</v>
      </c>
      <c r="AN75" s="31">
        <v>183891.10375976286</v>
      </c>
      <c r="AO75" s="29">
        <v>21165.182462676406</v>
      </c>
      <c r="AP75" s="30">
        <v>26137.789125028849</v>
      </c>
      <c r="AQ75" s="30">
        <v>31004.808734254748</v>
      </c>
      <c r="AR75" s="30">
        <v>32886.25858667423</v>
      </c>
      <c r="AS75" s="30">
        <v>43129.225936338087</v>
      </c>
      <c r="AT75" s="30">
        <v>49044.442563775825</v>
      </c>
      <c r="AU75" s="30">
        <v>53212.058814165357</v>
      </c>
      <c r="AV75" s="30">
        <v>87397.42839900525</v>
      </c>
      <c r="AW75" s="30">
        <v>111931.75987249112</v>
      </c>
      <c r="AX75" s="30">
        <v>124641.88020885114</v>
      </c>
      <c r="AY75" s="30">
        <v>159071.69492698077</v>
      </c>
      <c r="AZ75" s="30">
        <v>174230.63237759165</v>
      </c>
      <c r="BA75" s="31">
        <v>191668.66375976286</v>
      </c>
      <c r="BB75" s="29">
        <v>22205.182462676406</v>
      </c>
      <c r="BC75" s="30">
        <v>27397.789125028849</v>
      </c>
      <c r="BD75" s="30">
        <v>32544.808734254748</v>
      </c>
      <c r="BE75" s="30">
        <v>34786.25858667423</v>
      </c>
      <c r="BF75" s="30">
        <v>45229.225936338087</v>
      </c>
      <c r="BG75" s="30">
        <v>51344.442563775825</v>
      </c>
      <c r="BH75" s="30">
        <v>55712.058814165357</v>
      </c>
      <c r="BI75" s="30">
        <v>91147.42839900525</v>
      </c>
      <c r="BJ75" s="30">
        <v>116746.43987249112</v>
      </c>
      <c r="BK75" s="30">
        <v>130012.10020885114</v>
      </c>
      <c r="BL75" s="30">
        <v>165645.58492698078</v>
      </c>
      <c r="BM75" s="30">
        <v>181321.17457759165</v>
      </c>
      <c r="BN75" s="31">
        <v>199446.22375976286</v>
      </c>
      <c r="BO75" s="29">
        <v>30458.096873803872</v>
      </c>
      <c r="BP75" s="30">
        <v>38039.679882990153</v>
      </c>
      <c r="BQ75" s="30">
        <v>45025.024092421845</v>
      </c>
      <c r="BR75" s="30">
        <v>50816.378755375896</v>
      </c>
      <c r="BS75" s="30">
        <v>63568.291678228248</v>
      </c>
      <c r="BT75" s="30">
        <v>72822.804054354157</v>
      </c>
      <c r="BU75" s="30">
        <v>79932.128522155923</v>
      </c>
      <c r="BV75" s="30">
        <v>123142.2286822336</v>
      </c>
      <c r="BW75" s="30">
        <v>160473.25261542652</v>
      </c>
      <c r="BX75" s="30">
        <v>179208.2077425145</v>
      </c>
      <c r="BY75" s="30">
        <v>209067.93000000002</v>
      </c>
      <c r="BZ75" s="30">
        <v>227906.21000000002</v>
      </c>
      <c r="CA75" s="31">
        <v>250696.83100000001</v>
      </c>
      <c r="CB75" s="29">
        <v>31655.727785702496</v>
      </c>
      <c r="CC75" s="30">
        <v>39576.108772935309</v>
      </c>
      <c r="CD75" s="30">
        <v>46858.590283535596</v>
      </c>
      <c r="CE75" s="30">
        <v>51173.036181076001</v>
      </c>
      <c r="CF75" s="30">
        <v>65126.192329442616</v>
      </c>
      <c r="CG75" s="30">
        <v>74635.361341075768</v>
      </c>
      <c r="CH75" s="30">
        <v>81935.094075913337</v>
      </c>
      <c r="CI75" s="30">
        <v>126344.28925471987</v>
      </c>
      <c r="CJ75" s="30">
        <v>167998.83479803128</v>
      </c>
      <c r="CK75" s="30">
        <v>187572.07554737118</v>
      </c>
      <c r="CL75" s="30">
        <v>221214.82427700004</v>
      </c>
      <c r="CM75" s="30">
        <v>242664.16087900003</v>
      </c>
      <c r="CN75" s="31">
        <v>267970.72036310338</v>
      </c>
      <c r="CO75" s="29">
        <v>32737.143738205887</v>
      </c>
      <c r="CP75" s="30">
        <v>40983.979209168479</v>
      </c>
      <c r="CQ75" s="30">
        <v>48548.143360243354</v>
      </c>
      <c r="CR75" s="30">
        <v>51284.741572811894</v>
      </c>
      <c r="CS75" s="30">
        <v>66330.573968312819</v>
      </c>
      <c r="CT75" s="30">
        <v>76055.774711194288</v>
      </c>
      <c r="CU75" s="30">
        <v>83513.347296303982</v>
      </c>
      <c r="CV75" s="30">
        <v>128944.59783837524</v>
      </c>
      <c r="CW75" s="30">
        <v>173266.7423258546</v>
      </c>
      <c r="CX75" s="30">
        <v>193426.78301077086</v>
      </c>
      <c r="CY75" s="30">
        <v>232147.02912630004</v>
      </c>
      <c r="CZ75" s="30">
        <v>254656.36947073022</v>
      </c>
      <c r="DA75" s="31">
        <v>281789.83185358607</v>
      </c>
      <c r="DB75" s="29">
        <v>33777.143738205887</v>
      </c>
      <c r="DC75" s="30">
        <v>42243.979209168479</v>
      </c>
      <c r="DD75" s="30">
        <v>50088.143360243354</v>
      </c>
      <c r="DE75" s="30">
        <v>53184.741572811894</v>
      </c>
      <c r="DF75" s="30">
        <v>68430.573968312819</v>
      </c>
      <c r="DG75" s="30">
        <v>78355.774711194288</v>
      </c>
      <c r="DH75" s="30">
        <v>86013.347296303982</v>
      </c>
      <c r="DI75" s="30">
        <v>132694.59783837525</v>
      </c>
      <c r="DJ75" s="30">
        <v>178081.4223258546</v>
      </c>
      <c r="DK75" s="30">
        <v>198797.00301077086</v>
      </c>
      <c r="DL75" s="30">
        <v>238720.91912630002</v>
      </c>
      <c r="DM75" s="30">
        <v>261746.91167073022</v>
      </c>
      <c r="DN75" s="31">
        <v>289567.39185358607</v>
      </c>
      <c r="DO75" s="29">
        <v>34817.143738205887</v>
      </c>
      <c r="DP75" s="30">
        <v>43503.979209168479</v>
      </c>
      <c r="DQ75" s="30">
        <v>51628.143360243354</v>
      </c>
      <c r="DR75" s="30">
        <v>55084.741572811894</v>
      </c>
      <c r="DS75" s="30">
        <v>70530.573968312819</v>
      </c>
      <c r="DT75" s="30">
        <v>80655.774711194288</v>
      </c>
      <c r="DU75" s="30">
        <v>88513.347296303982</v>
      </c>
      <c r="DV75" s="30">
        <v>136444.59783837525</v>
      </c>
      <c r="DW75" s="30">
        <v>182896.10232585459</v>
      </c>
      <c r="DX75" s="30">
        <v>204167.22301077086</v>
      </c>
      <c r="DY75" s="30">
        <v>245294.80912630004</v>
      </c>
      <c r="DZ75" s="30">
        <v>268837.45387073024</v>
      </c>
      <c r="EA75" s="31">
        <v>297344.95185358607</v>
      </c>
    </row>
    <row r="76" spans="1:131" x14ac:dyDescent="0.25">
      <c r="A76" s="17">
        <v>67</v>
      </c>
      <c r="B76" s="29">
        <v>18957.445632717503</v>
      </c>
      <c r="C76" s="30">
        <v>23687.498557416195</v>
      </c>
      <c r="D76" s="30">
        <v>28026.567183066094</v>
      </c>
      <c r="E76" s="30">
        <v>31820.021402563762</v>
      </c>
      <c r="F76" s="30">
        <v>40449.284593966637</v>
      </c>
      <c r="G76" s="30">
        <v>46681.530232202073</v>
      </c>
      <c r="H76" s="30">
        <v>51475.565338536995</v>
      </c>
      <c r="I76" s="30">
        <v>80942.748386935651</v>
      </c>
      <c r="J76" s="30">
        <v>94333.562782616951</v>
      </c>
      <c r="K76" s="30">
        <v>105140.48540784427</v>
      </c>
      <c r="L76" s="30">
        <v>128340.87831041841</v>
      </c>
      <c r="M76" s="30">
        <v>139747.16303741882</v>
      </c>
      <c r="N76" s="31">
        <v>149904.84148181675</v>
      </c>
      <c r="O76" s="29">
        <v>20153.553439094954</v>
      </c>
      <c r="P76" s="30">
        <v>25030.487338290437</v>
      </c>
      <c r="Q76" s="30">
        <v>29630.960771471779</v>
      </c>
      <c r="R76" s="30">
        <v>32454.971016807402</v>
      </c>
      <c r="S76" s="30">
        <v>41707.931056523383</v>
      </c>
      <c r="T76" s="30">
        <v>47794.598165862611</v>
      </c>
      <c r="U76" s="30">
        <v>52476.88475148358</v>
      </c>
      <c r="V76" s="30">
        <v>84942.748386935651</v>
      </c>
      <c r="W76" s="30">
        <v>101703.25736192134</v>
      </c>
      <c r="X76" s="30">
        <v>113294.84738516722</v>
      </c>
      <c r="Y76" s="30">
        <v>142226.85916369862</v>
      </c>
      <c r="Z76" s="30">
        <v>154917.37363334166</v>
      </c>
      <c r="AA76" s="31">
        <v>170443.40947004067</v>
      </c>
      <c r="AB76" s="29">
        <v>21090.645523155825</v>
      </c>
      <c r="AC76" s="30">
        <v>26085.099820117513</v>
      </c>
      <c r="AD76" s="30">
        <v>30892.871982771852</v>
      </c>
      <c r="AE76" s="30">
        <v>32584.365611522124</v>
      </c>
      <c r="AF76" s="30">
        <v>42327.807070693627</v>
      </c>
      <c r="AG76" s="30">
        <v>48515.454491677701</v>
      </c>
      <c r="AH76" s="30">
        <v>53271.91786852145</v>
      </c>
      <c r="AI76" s="30">
        <v>88942.748386935651</v>
      </c>
      <c r="AJ76" s="30">
        <v>109072.95194122572</v>
      </c>
      <c r="AK76" s="30">
        <v>121449.20936249016</v>
      </c>
      <c r="AL76" s="30">
        <v>156112.84001697885</v>
      </c>
      <c r="AM76" s="30">
        <v>170087.5842292645</v>
      </c>
      <c r="AN76" s="31">
        <v>187133.99978734989</v>
      </c>
      <c r="AO76" s="29">
        <v>22130.645523155825</v>
      </c>
      <c r="AP76" s="30">
        <v>27345.099820117513</v>
      </c>
      <c r="AQ76" s="30">
        <v>32432.871982771852</v>
      </c>
      <c r="AR76" s="30">
        <v>34484.365611522124</v>
      </c>
      <c r="AS76" s="30">
        <v>44427.807070693627</v>
      </c>
      <c r="AT76" s="30">
        <v>50815.454491677701</v>
      </c>
      <c r="AU76" s="30">
        <v>55771.91786852145</v>
      </c>
      <c r="AV76" s="30">
        <v>92692.748386935651</v>
      </c>
      <c r="AW76" s="30">
        <v>113887.63194122571</v>
      </c>
      <c r="AX76" s="30">
        <v>126819.42936249016</v>
      </c>
      <c r="AY76" s="30">
        <v>162686.73001697887</v>
      </c>
      <c r="AZ76" s="30">
        <v>177178.12642926449</v>
      </c>
      <c r="BA76" s="31">
        <v>194911.55978734989</v>
      </c>
      <c r="BB76" s="29">
        <v>23170.645523155825</v>
      </c>
      <c r="BC76" s="30">
        <v>28605.099820117513</v>
      </c>
      <c r="BD76" s="30">
        <v>33972.871982771852</v>
      </c>
      <c r="BE76" s="30">
        <v>36384.365611522124</v>
      </c>
      <c r="BF76" s="30">
        <v>46527.807070693627</v>
      </c>
      <c r="BG76" s="30">
        <v>53115.454491677701</v>
      </c>
      <c r="BH76" s="30">
        <v>58271.91786852145</v>
      </c>
      <c r="BI76" s="30">
        <v>96442.748386935651</v>
      </c>
      <c r="BJ76" s="30">
        <v>118702.31194122571</v>
      </c>
      <c r="BK76" s="30">
        <v>132189.64936249016</v>
      </c>
      <c r="BL76" s="30">
        <v>169260.62001697888</v>
      </c>
      <c r="BM76" s="30">
        <v>184268.66862926449</v>
      </c>
      <c r="BN76" s="31">
        <v>202689.11978734989</v>
      </c>
      <c r="BO76" s="29">
        <v>32334.429351958432</v>
      </c>
      <c r="BP76" s="30">
        <v>40386.314058698903</v>
      </c>
      <c r="BQ76" s="30">
        <v>47801.494617154975</v>
      </c>
      <c r="BR76" s="30">
        <v>53896.680915689867</v>
      </c>
      <c r="BS76" s="30">
        <v>67429.872108234616</v>
      </c>
      <c r="BT76" s="30">
        <v>77246.65185193767</v>
      </c>
      <c r="BU76" s="30">
        <v>84789.612431136804</v>
      </c>
      <c r="BV76" s="30">
        <v>130630.48052880936</v>
      </c>
      <c r="BW76" s="30">
        <v>162459.10361674373</v>
      </c>
      <c r="BX76" s="30">
        <v>181490.59042069488</v>
      </c>
      <c r="BY76" s="30">
        <v>216803.14500000002</v>
      </c>
      <c r="BZ76" s="30">
        <v>236585.91500000001</v>
      </c>
      <c r="CA76" s="31">
        <v>257878.64734999998</v>
      </c>
      <c r="CB76" s="29">
        <v>33530.302466091387</v>
      </c>
      <c r="CC76" s="30">
        <v>41920.97286027942</v>
      </c>
      <c r="CD76" s="30">
        <v>49633.22719712762</v>
      </c>
      <c r="CE76" s="30">
        <v>54233.957998193961</v>
      </c>
      <c r="CF76" s="30">
        <v>68980.506109968992</v>
      </c>
      <c r="CG76" s="30">
        <v>79051.185410835416</v>
      </c>
      <c r="CH76" s="30">
        <v>86783.989767790452</v>
      </c>
      <c r="CI76" s="30">
        <v>133820.76297396782</v>
      </c>
      <c r="CJ76" s="30">
        <v>174718.78818995255</v>
      </c>
      <c r="CK76" s="30">
        <v>195074.95856926602</v>
      </c>
      <c r="CL76" s="30">
        <v>230063.41724808005</v>
      </c>
      <c r="CM76" s="30">
        <v>252370.72731416003</v>
      </c>
      <c r="CN76" s="31">
        <v>278689.54917762754</v>
      </c>
      <c r="CO76" s="29">
        <v>34608.981573415746</v>
      </c>
      <c r="CP76" s="30">
        <v>43326.052005127814</v>
      </c>
      <c r="CQ76" s="30">
        <v>51319.830113150216</v>
      </c>
      <c r="CR76" s="30">
        <v>54543.996675582173</v>
      </c>
      <c r="CS76" s="30">
        <v>70174.149595309951</v>
      </c>
      <c r="CT76" s="30">
        <v>80459.687476298612</v>
      </c>
      <c r="CU76" s="30">
        <v>88349.478754228796</v>
      </c>
      <c r="CV76" s="30">
        <v>136403.35357763112</v>
      </c>
      <c r="CW76" s="30">
        <v>183300.56739119874</v>
      </c>
      <c r="CX76" s="30">
        <v>204584.01627326582</v>
      </c>
      <c r="CY76" s="30">
        <v>237009</v>
      </c>
      <c r="CZ76" s="30">
        <v>259989.76467216204</v>
      </c>
      <c r="DA76" s="31">
        <v>295338.27063972957</v>
      </c>
      <c r="DB76" s="29">
        <v>35648.981573415746</v>
      </c>
      <c r="DC76" s="30">
        <v>44586.052005127814</v>
      </c>
      <c r="DD76" s="30">
        <v>52859.830113150216</v>
      </c>
      <c r="DE76" s="30">
        <v>56443.996675582173</v>
      </c>
      <c r="DF76" s="30">
        <v>72274.149595309951</v>
      </c>
      <c r="DG76" s="30">
        <v>82759.687476298612</v>
      </c>
      <c r="DH76" s="30">
        <v>90849.478754228796</v>
      </c>
      <c r="DI76" s="30">
        <v>140153.35357763112</v>
      </c>
      <c r="DJ76" s="30">
        <v>188115.24739119873</v>
      </c>
      <c r="DK76" s="30">
        <v>209954.23627326582</v>
      </c>
      <c r="DL76" s="30">
        <v>243582.89</v>
      </c>
      <c r="DM76" s="30">
        <v>267080.30687216204</v>
      </c>
      <c r="DN76" s="31">
        <v>303115.83063972957</v>
      </c>
      <c r="DO76" s="29">
        <v>36688.981573415746</v>
      </c>
      <c r="DP76" s="30">
        <v>45846.052005127814</v>
      </c>
      <c r="DQ76" s="30">
        <v>54399.830113150216</v>
      </c>
      <c r="DR76" s="30">
        <v>58343.996675582173</v>
      </c>
      <c r="DS76" s="30">
        <v>74374.149595309951</v>
      </c>
      <c r="DT76" s="30">
        <v>85059.687476298612</v>
      </c>
      <c r="DU76" s="30">
        <v>93349.478754228796</v>
      </c>
      <c r="DV76" s="30">
        <v>143903.35357763112</v>
      </c>
      <c r="DW76" s="30">
        <v>192929.92739119873</v>
      </c>
      <c r="DX76" s="30">
        <v>215324.45627326582</v>
      </c>
      <c r="DY76" s="30">
        <v>250156.78000000003</v>
      </c>
      <c r="DZ76" s="30">
        <v>274170.84907216206</v>
      </c>
      <c r="EA76" s="31">
        <v>310893.39063972957</v>
      </c>
    </row>
    <row r="77" spans="1:131" x14ac:dyDescent="0.25">
      <c r="A77" s="17">
        <v>68</v>
      </c>
      <c r="B77" s="29">
        <v>19975.802150957912</v>
      </c>
      <c r="C77" s="30">
        <v>24961.179710044842</v>
      </c>
      <c r="D77" s="30">
        <v>29534.508991379105</v>
      </c>
      <c r="E77" s="30">
        <v>34047.42290074323</v>
      </c>
      <c r="F77" s="30">
        <v>43280.734515544304</v>
      </c>
      <c r="G77" s="30">
        <v>49949.237348456219</v>
      </c>
      <c r="H77" s="30">
        <v>55078.854912234587</v>
      </c>
      <c r="I77" s="30">
        <v>86608.740774021149</v>
      </c>
      <c r="J77" s="30">
        <v>97781.157843822191</v>
      </c>
      <c r="K77" s="30">
        <v>109020.3258057393</v>
      </c>
      <c r="L77" s="30">
        <v>134356.396052</v>
      </c>
      <c r="M77" s="30">
        <v>145675.14980400002</v>
      </c>
      <c r="N77" s="31">
        <v>161647.86581253452</v>
      </c>
      <c r="O77" s="29">
        <v>21170.957922214566</v>
      </c>
      <c r="P77" s="30">
        <v>26303.154376922525</v>
      </c>
      <c r="Q77" s="30">
        <v>31137.787811159007</v>
      </c>
      <c r="R77" s="30">
        <v>34127.558202173706</v>
      </c>
      <c r="S77" s="30">
        <v>44617.545422090232</v>
      </c>
      <c r="T77" s="30">
        <v>51212.397739951157</v>
      </c>
      <c r="U77" s="30">
        <v>56124.634839773957</v>
      </c>
      <c r="V77" s="30">
        <v>90608.740774021149</v>
      </c>
      <c r="W77" s="30">
        <v>105771.38765639819</v>
      </c>
      <c r="X77" s="30">
        <v>117826.64128057391</v>
      </c>
      <c r="Y77" s="30">
        <v>147915.93353024658</v>
      </c>
      <c r="Z77" s="30">
        <v>158015.72110600851</v>
      </c>
      <c r="AA77" s="31">
        <v>177261.14584884231</v>
      </c>
      <c r="AB77" s="29">
        <v>22107.141126722207</v>
      </c>
      <c r="AC77" s="30">
        <v>27356.760381188175</v>
      </c>
      <c r="AD77" s="30">
        <v>32398.593509492195</v>
      </c>
      <c r="AE77" s="30">
        <v>34475.544779555967</v>
      </c>
      <c r="AF77" s="30">
        <v>45287.242475838306</v>
      </c>
      <c r="AG77" s="30">
        <v>51991.97337461909</v>
      </c>
      <c r="AH77" s="30">
        <v>56982.711483299478</v>
      </c>
      <c r="AI77" s="30">
        <v>94608.740774021149</v>
      </c>
      <c r="AJ77" s="30">
        <v>113761.61746897419</v>
      </c>
      <c r="AK77" s="30">
        <v>126632.95675540852</v>
      </c>
      <c r="AL77" s="30">
        <v>161475.47100849316</v>
      </c>
      <c r="AM77" s="30">
        <v>171356.29240801701</v>
      </c>
      <c r="AN77" s="31">
        <v>192226.52358923657</v>
      </c>
      <c r="AO77" s="29">
        <v>23147.141126722207</v>
      </c>
      <c r="AP77" s="30">
        <v>28616.760381188175</v>
      </c>
      <c r="AQ77" s="30">
        <v>33938.593509492195</v>
      </c>
      <c r="AR77" s="30">
        <v>36375.544779555967</v>
      </c>
      <c r="AS77" s="30">
        <v>47387.242475838306</v>
      </c>
      <c r="AT77" s="30">
        <v>54291.97337461909</v>
      </c>
      <c r="AU77" s="30">
        <v>59482.711483299478</v>
      </c>
      <c r="AV77" s="30">
        <v>98358.740774021149</v>
      </c>
      <c r="AW77" s="30">
        <v>118576.29746897418</v>
      </c>
      <c r="AX77" s="30">
        <v>132003.17675540852</v>
      </c>
      <c r="AY77" s="30">
        <v>168049.36100849317</v>
      </c>
      <c r="AZ77" s="30">
        <v>178446.834608017</v>
      </c>
      <c r="BA77" s="31">
        <v>200004.08358923657</v>
      </c>
      <c r="BB77" s="29">
        <v>24187.141126722207</v>
      </c>
      <c r="BC77" s="30">
        <v>29876.760381188175</v>
      </c>
      <c r="BD77" s="30">
        <v>35478.593509492195</v>
      </c>
      <c r="BE77" s="30">
        <v>38275.544779555967</v>
      </c>
      <c r="BF77" s="30">
        <v>49487.242475838306</v>
      </c>
      <c r="BG77" s="30">
        <v>56591.97337461909</v>
      </c>
      <c r="BH77" s="30">
        <v>61982.711483299478</v>
      </c>
      <c r="BI77" s="30">
        <v>102108.74077402115</v>
      </c>
      <c r="BJ77" s="30">
        <v>123390.97746897418</v>
      </c>
      <c r="BK77" s="30">
        <v>137373.39675540852</v>
      </c>
      <c r="BL77" s="30">
        <v>174623.25100849319</v>
      </c>
      <c r="BM77" s="30">
        <v>185537.376808017</v>
      </c>
      <c r="BN77" s="31">
        <v>207781.64358923657</v>
      </c>
      <c r="BO77" s="29">
        <v>34324.123436344526</v>
      </c>
      <c r="BP77" s="30">
        <v>42875.630576683412</v>
      </c>
      <c r="BQ77" s="30">
        <v>50747.219118850684</v>
      </c>
      <c r="BR77" s="30">
        <v>57167.66180534564</v>
      </c>
      <c r="BS77" s="30">
        <v>71530.467158134212</v>
      </c>
      <c r="BT77" s="30">
        <v>81947.32828020789</v>
      </c>
      <c r="BU77" s="30">
        <v>89950.553532385617</v>
      </c>
      <c r="BV77" s="30">
        <v>138593.93258109473</v>
      </c>
      <c r="BW77" s="30">
        <v>174958.46990146319</v>
      </c>
      <c r="BX77" s="30">
        <v>195592.89439771677</v>
      </c>
      <c r="BY77" s="30">
        <v>224447.06000000003</v>
      </c>
      <c r="BZ77" s="30">
        <v>245386.62000000005</v>
      </c>
      <c r="CA77" s="31">
        <v>265017.54960000003</v>
      </c>
      <c r="CB77" s="29">
        <v>35518.247929558624</v>
      </c>
      <c r="CC77" s="30">
        <v>44408.586844688631</v>
      </c>
      <c r="CD77" s="30">
        <v>52579.505329539759</v>
      </c>
      <c r="CE77" s="30">
        <v>57485.977870648945</v>
      </c>
      <c r="CF77" s="30">
        <v>73074.739639206571</v>
      </c>
      <c r="CG77" s="30">
        <v>83744.843795397115</v>
      </c>
      <c r="CH77" s="30">
        <v>91937.457533820445</v>
      </c>
      <c r="CI77" s="30">
        <v>141774.10014573505</v>
      </c>
      <c r="CJ77" s="30">
        <v>184328.32154039992</v>
      </c>
      <c r="CK77" s="30">
        <v>205804.08129057565</v>
      </c>
      <c r="CL77" s="30">
        <v>239265.95393800325</v>
      </c>
      <c r="CM77" s="30">
        <v>262465.55640672642</v>
      </c>
      <c r="CN77" s="31">
        <v>289837.13114473264</v>
      </c>
      <c r="CO77" s="29">
        <v>36594.166273905961</v>
      </c>
      <c r="CP77" s="30">
        <v>45810.903419294031</v>
      </c>
      <c r="CQ77" s="30">
        <v>54265.445778977693</v>
      </c>
      <c r="CR77" s="30">
        <v>57741.434301618938</v>
      </c>
      <c r="CS77" s="30">
        <v>74258.441686207181</v>
      </c>
      <c r="CT77" s="30">
        <v>85142.307487887621</v>
      </c>
      <c r="CU77" s="30">
        <v>93491.154969362047</v>
      </c>
      <c r="CV77" s="30">
        <v>144340.40426863072</v>
      </c>
      <c r="CW77" s="30">
        <v>190887.21768765562</v>
      </c>
      <c r="CX77" s="30">
        <v>212951.91211557685</v>
      </c>
      <c r="CY77" s="30">
        <v>252602.95848220616</v>
      </c>
      <c r="CZ77" s="30">
        <v>277095.73784658255</v>
      </c>
      <c r="DA77" s="31">
        <v>309692.79638051876</v>
      </c>
      <c r="DB77" s="29">
        <v>37634.166273905961</v>
      </c>
      <c r="DC77" s="30">
        <v>47070.903419294031</v>
      </c>
      <c r="DD77" s="30">
        <v>55805.445778977693</v>
      </c>
      <c r="DE77" s="30">
        <v>59641.434301618938</v>
      </c>
      <c r="DF77" s="30">
        <v>76358.441686207181</v>
      </c>
      <c r="DG77" s="30">
        <v>87442.307487887621</v>
      </c>
      <c r="DH77" s="30">
        <v>95991.154969362047</v>
      </c>
      <c r="DI77" s="30">
        <v>148090.40426863072</v>
      </c>
      <c r="DJ77" s="30">
        <v>195701.89768765561</v>
      </c>
      <c r="DK77" s="30">
        <v>218322.13211557685</v>
      </c>
      <c r="DL77" s="30">
        <v>259176.84848220617</v>
      </c>
      <c r="DM77" s="30">
        <v>284186.28004658257</v>
      </c>
      <c r="DN77" s="31">
        <v>317470.35638051876</v>
      </c>
      <c r="DO77" s="29">
        <v>38674.166273905961</v>
      </c>
      <c r="DP77" s="30">
        <v>48330.903419294031</v>
      </c>
      <c r="DQ77" s="30">
        <v>57345.445778977693</v>
      </c>
      <c r="DR77" s="30">
        <v>61541.434301618938</v>
      </c>
      <c r="DS77" s="30">
        <v>78458.441686207181</v>
      </c>
      <c r="DT77" s="30">
        <v>89742.307487887621</v>
      </c>
      <c r="DU77" s="30">
        <v>98491.154969362047</v>
      </c>
      <c r="DV77" s="30">
        <v>151840.40426863072</v>
      </c>
      <c r="DW77" s="30">
        <v>200516.5776876556</v>
      </c>
      <c r="DX77" s="30">
        <v>223692.35211557685</v>
      </c>
      <c r="DY77" s="30">
        <v>265750.73848220619</v>
      </c>
      <c r="DZ77" s="30">
        <v>291276.8222465826</v>
      </c>
      <c r="EA77" s="31">
        <v>325247.91638051876</v>
      </c>
    </row>
    <row r="78" spans="1:131" x14ac:dyDescent="0.25">
      <c r="A78" s="17">
        <v>69</v>
      </c>
      <c r="B78" s="29">
        <v>21050.789702381884</v>
      </c>
      <c r="C78" s="30">
        <v>26304.811601399535</v>
      </c>
      <c r="D78" s="30">
        <v>31123.500535286956</v>
      </c>
      <c r="E78" s="30">
        <v>36430.742503795256</v>
      </c>
      <c r="F78" s="30">
        <v>46310.385931632409</v>
      </c>
      <c r="G78" s="30">
        <v>53445.683962848161</v>
      </c>
      <c r="H78" s="30">
        <v>58934.374756091012</v>
      </c>
      <c r="I78" s="30">
        <v>92671.352628202629</v>
      </c>
      <c r="J78" s="30">
        <v>106128.67014644829</v>
      </c>
      <c r="K78" s="30">
        <v>118498.37694759463</v>
      </c>
      <c r="L78" s="30">
        <v>144678.88913600001</v>
      </c>
      <c r="M78" s="30">
        <v>157721.86187200004</v>
      </c>
      <c r="N78" s="31">
        <v>175015.53171444815</v>
      </c>
      <c r="O78" s="29">
        <v>22244.954350374464</v>
      </c>
      <c r="P78" s="30">
        <v>27645.734634846849</v>
      </c>
      <c r="Q78" s="30">
        <v>32725.629865532381</v>
      </c>
      <c r="R78" s="30">
        <v>36476.960032479503</v>
      </c>
      <c r="S78" s="30">
        <v>47135.475425417375</v>
      </c>
      <c r="T78" s="30">
        <v>54451.031135914105</v>
      </c>
      <c r="U78" s="30">
        <v>59716.704496405931</v>
      </c>
      <c r="V78" s="30">
        <v>96671.352628202629</v>
      </c>
      <c r="W78" s="30">
        <v>110002.24316265412</v>
      </c>
      <c r="X78" s="30">
        <v>122539.70693179687</v>
      </c>
      <c r="Y78" s="30">
        <v>153832.57087145644</v>
      </c>
      <c r="Z78" s="30">
        <v>164336.34995024887</v>
      </c>
      <c r="AA78" s="31">
        <v>184351.59168279602</v>
      </c>
      <c r="AB78" s="29">
        <v>23180.197962681446</v>
      </c>
      <c r="AC78" s="30">
        <v>28698.306386206397</v>
      </c>
      <c r="AD78" s="30">
        <v>33985.305302889101</v>
      </c>
      <c r="AE78" s="30">
        <v>36786.873550558164</v>
      </c>
      <c r="AF78" s="30">
        <v>47849.804856320974</v>
      </c>
      <c r="AG78" s="30">
        <v>55287.412417129242</v>
      </c>
      <c r="AH78" s="30">
        <v>60043.357876632675</v>
      </c>
      <c r="AI78" s="30">
        <v>100671.35262820263</v>
      </c>
      <c r="AJ78" s="30">
        <v>113875.81617885995</v>
      </c>
      <c r="AK78" s="30">
        <v>126881.03691599911</v>
      </c>
      <c r="AL78" s="30">
        <v>164986.25260691287</v>
      </c>
      <c r="AM78" s="30">
        <v>182950.8380284977</v>
      </c>
      <c r="AN78" s="31">
        <v>205233.21955529338</v>
      </c>
      <c r="AO78" s="29">
        <v>24220.197962681446</v>
      </c>
      <c r="AP78" s="30">
        <v>29958.306386206397</v>
      </c>
      <c r="AQ78" s="30">
        <v>35525.305302889101</v>
      </c>
      <c r="AR78" s="30">
        <v>38686.873550558164</v>
      </c>
      <c r="AS78" s="30">
        <v>49949.804856320974</v>
      </c>
      <c r="AT78" s="30">
        <v>57587.412417129242</v>
      </c>
      <c r="AU78" s="30">
        <v>62543.357876632675</v>
      </c>
      <c r="AV78" s="30">
        <v>104421.35262820263</v>
      </c>
      <c r="AW78" s="30">
        <v>118690.49617885995</v>
      </c>
      <c r="AX78" s="30">
        <v>132251.25691599911</v>
      </c>
      <c r="AY78" s="30">
        <v>171560.14260691288</v>
      </c>
      <c r="AZ78" s="30">
        <v>190041.3802284977</v>
      </c>
      <c r="BA78" s="31">
        <v>213010.77955529338</v>
      </c>
      <c r="BB78" s="29">
        <v>25260.197962681446</v>
      </c>
      <c r="BC78" s="30">
        <v>31218.306386206397</v>
      </c>
      <c r="BD78" s="30">
        <v>37065.305302889101</v>
      </c>
      <c r="BE78" s="30">
        <v>40586.873550558164</v>
      </c>
      <c r="BF78" s="30">
        <v>52049.804856320974</v>
      </c>
      <c r="BG78" s="30">
        <v>59887.412417129242</v>
      </c>
      <c r="BH78" s="30">
        <v>65043.357876632675</v>
      </c>
      <c r="BI78" s="30">
        <v>108171.35262820263</v>
      </c>
      <c r="BJ78" s="30">
        <v>123505.17617885994</v>
      </c>
      <c r="BK78" s="30">
        <v>137621.47691599911</v>
      </c>
      <c r="BL78" s="30">
        <v>178134.03260691289</v>
      </c>
      <c r="BM78" s="30">
        <v>197131.9224284977</v>
      </c>
      <c r="BN78" s="31">
        <v>220788.33955529338</v>
      </c>
      <c r="BO78" s="29">
        <v>36438.841136596318</v>
      </c>
      <c r="BP78" s="30">
        <v>45519.819076893094</v>
      </c>
      <c r="BQ78" s="30">
        <v>53875.662242277438</v>
      </c>
      <c r="BR78" s="30">
        <v>60638.448320875184</v>
      </c>
      <c r="BS78" s="30">
        <v>75880.061316555672</v>
      </c>
      <c r="BT78" s="30">
        <v>86931.65617139719</v>
      </c>
      <c r="BU78" s="30">
        <v>95422.247392959136</v>
      </c>
      <c r="BV78" s="30">
        <v>147029.93579301328</v>
      </c>
      <c r="BW78" s="30">
        <v>190082.81689668386</v>
      </c>
      <c r="BX78" s="30">
        <v>212799.26891791704</v>
      </c>
      <c r="BY78" s="30">
        <v>232184.47500000003</v>
      </c>
      <c r="BZ78" s="30">
        <v>254237.92499999999</v>
      </c>
      <c r="CA78" s="31">
        <v>277119.33824999997</v>
      </c>
      <c r="CB78" s="29">
        <v>37631.48541847134</v>
      </c>
      <c r="CC78" s="30">
        <v>47051.384741708171</v>
      </c>
      <c r="CD78" s="30">
        <v>55706.38019962643</v>
      </c>
      <c r="CE78" s="30">
        <v>60938.357152864082</v>
      </c>
      <c r="CF78" s="30">
        <v>77419.042271129365</v>
      </c>
      <c r="CG78" s="30">
        <v>88723.40844129918</v>
      </c>
      <c r="CH78" s="30">
        <v>97403.066838406085</v>
      </c>
      <c r="CI78" s="30">
        <v>150202.23574314249</v>
      </c>
      <c r="CJ78" s="30">
        <v>194466.3792251219</v>
      </c>
      <c r="CK78" s="30">
        <v>217123.30576155731</v>
      </c>
      <c r="CL78" s="30">
        <v>248836.5920955234</v>
      </c>
      <c r="CM78" s="30">
        <v>272964.17866299546</v>
      </c>
      <c r="CN78" s="31">
        <v>301430.61639052199</v>
      </c>
      <c r="CO78" s="29">
        <v>38704.858210853112</v>
      </c>
      <c r="CP78" s="30">
        <v>48451.196777225734</v>
      </c>
      <c r="CQ78" s="30">
        <v>57389.538005285423</v>
      </c>
      <c r="CR78" s="30">
        <v>61185.396039704559</v>
      </c>
      <c r="CS78" s="30">
        <v>78593.774637076887</v>
      </c>
      <c r="CT78" s="30">
        <v>90110.986671484046</v>
      </c>
      <c r="CU78" s="30">
        <v>98946.253090482438</v>
      </c>
      <c r="CV78" s="30">
        <v>152754.37130434415</v>
      </c>
      <c r="CW78" s="30">
        <v>197534.87285502852</v>
      </c>
      <c r="CX78" s="30">
        <v>220150.13155210548</v>
      </c>
      <c r="CY78" s="30">
        <v>263823.49748149444</v>
      </c>
      <c r="CZ78" s="30">
        <v>289404.23792008095</v>
      </c>
      <c r="DA78" s="31">
        <v>320879.63890293962</v>
      </c>
      <c r="DB78" s="29">
        <v>39744.858210853112</v>
      </c>
      <c r="DC78" s="30">
        <v>49711.196777225734</v>
      </c>
      <c r="DD78" s="30">
        <v>58929.538005285423</v>
      </c>
      <c r="DE78" s="30">
        <v>63085.396039704559</v>
      </c>
      <c r="DF78" s="30">
        <v>80693.774637076887</v>
      </c>
      <c r="DG78" s="30">
        <v>92410.986671484046</v>
      </c>
      <c r="DH78" s="30">
        <v>101446.25309048244</v>
      </c>
      <c r="DI78" s="30">
        <v>156504.37130434415</v>
      </c>
      <c r="DJ78" s="30">
        <v>202349.55285502851</v>
      </c>
      <c r="DK78" s="30">
        <v>225520.35155210548</v>
      </c>
      <c r="DL78" s="30">
        <v>270397.38748149446</v>
      </c>
      <c r="DM78" s="30">
        <v>296494.78012008098</v>
      </c>
      <c r="DN78" s="31">
        <v>328657.19890293962</v>
      </c>
      <c r="DO78" s="29">
        <v>40784.858210853112</v>
      </c>
      <c r="DP78" s="30">
        <v>50971.196777225734</v>
      </c>
      <c r="DQ78" s="30">
        <v>60469.538005285423</v>
      </c>
      <c r="DR78" s="30">
        <v>64985.396039704559</v>
      </c>
      <c r="DS78" s="30">
        <v>82793.774637076887</v>
      </c>
      <c r="DT78" s="30">
        <v>94710.986671484046</v>
      </c>
      <c r="DU78" s="30">
        <v>103946.25309048244</v>
      </c>
      <c r="DV78" s="30">
        <v>160254.37130434415</v>
      </c>
      <c r="DW78" s="30">
        <v>207164.2328550285</v>
      </c>
      <c r="DX78" s="30">
        <v>230890.57155210548</v>
      </c>
      <c r="DY78" s="30">
        <v>276971.27748149447</v>
      </c>
      <c r="DZ78" s="30">
        <v>303585.322320081</v>
      </c>
      <c r="EA78" s="31">
        <v>336434.75890293962</v>
      </c>
    </row>
    <row r="79" spans="1:131" x14ac:dyDescent="0.25">
      <c r="A79" s="17">
        <v>70</v>
      </c>
      <c r="B79" s="29">
        <v>22182.402653473066</v>
      </c>
      <c r="C79" s="30">
        <v>27719.500391925052</v>
      </c>
      <c r="D79" s="30">
        <v>32797.983020226922</v>
      </c>
      <c r="E79" s="30">
        <v>37159.357353871164</v>
      </c>
      <c r="F79" s="30">
        <v>47236.593650265058</v>
      </c>
      <c r="G79" s="30">
        <v>54514.597642105124</v>
      </c>
      <c r="H79" s="30">
        <v>60113.062251212832</v>
      </c>
      <c r="I79" s="30">
        <v>94524.779680766675</v>
      </c>
      <c r="J79" s="30">
        <v>114476.18244907439</v>
      </c>
      <c r="K79" s="30">
        <v>127976.42808944997</v>
      </c>
      <c r="L79" s="30">
        <v>156011.18222000002</v>
      </c>
      <c r="M79" s="30">
        <v>170689.27394000001</v>
      </c>
      <c r="N79" s="31">
        <v>189404.85852610576</v>
      </c>
      <c r="O79" s="29">
        <v>23375.549249124921</v>
      </c>
      <c r="P79" s="30">
        <v>29059.34257011248</v>
      </c>
      <c r="Q79" s="30">
        <v>34398.92562988837</v>
      </c>
      <c r="R79" s="30">
        <v>37749.420860415863</v>
      </c>
      <c r="S79" s="30">
        <v>48383.04122509314</v>
      </c>
      <c r="T79" s="30">
        <v>55444.372732091746</v>
      </c>
      <c r="U79" s="30">
        <v>60875.776410761966</v>
      </c>
      <c r="V79" s="30">
        <v>98524.779680766675</v>
      </c>
      <c r="W79" s="30">
        <v>115502.35532078684</v>
      </c>
      <c r="X79" s="30">
        <v>128666.69227838672</v>
      </c>
      <c r="Y79" s="30">
        <v>164985.87370631471</v>
      </c>
      <c r="Z79" s="30">
        <v>174909.80394825884</v>
      </c>
      <c r="AA79" s="31">
        <v>191725.65535010787</v>
      </c>
      <c r="AB79" s="29">
        <v>24309.83393523312</v>
      </c>
      <c r="AC79" s="30">
        <v>30110.860198376642</v>
      </c>
      <c r="AD79" s="30">
        <v>35657.444236567833</v>
      </c>
      <c r="AE79" s="30">
        <v>37920.802035416695</v>
      </c>
      <c r="AF79" s="30">
        <v>49123.177523327613</v>
      </c>
      <c r="AG79" s="30">
        <v>56303.526597934397</v>
      </c>
      <c r="AH79" s="30">
        <v>61216.854055694967</v>
      </c>
      <c r="AI79" s="30">
        <v>102524.77968076667</v>
      </c>
      <c r="AJ79" s="30">
        <v>116528.52819249929</v>
      </c>
      <c r="AK79" s="30">
        <v>129356.95646732347</v>
      </c>
      <c r="AL79" s="30">
        <v>175960.56519262941</v>
      </c>
      <c r="AM79" s="30">
        <v>199130.33395651766</v>
      </c>
      <c r="AN79" s="31">
        <v>218274.75027753721</v>
      </c>
      <c r="AO79" s="29">
        <v>25349.83393523312</v>
      </c>
      <c r="AP79" s="30">
        <v>31370.860198376642</v>
      </c>
      <c r="AQ79" s="30">
        <v>37197.444236567833</v>
      </c>
      <c r="AR79" s="30">
        <v>39820.802035416695</v>
      </c>
      <c r="AS79" s="30">
        <v>51223.177523327613</v>
      </c>
      <c r="AT79" s="30">
        <v>58603.526597934397</v>
      </c>
      <c r="AU79" s="30">
        <v>63716.854055694967</v>
      </c>
      <c r="AV79" s="30">
        <v>106274.77968076667</v>
      </c>
      <c r="AW79" s="30">
        <v>121343.20819249928</v>
      </c>
      <c r="AX79" s="30">
        <v>134727.17646732347</v>
      </c>
      <c r="AY79" s="30">
        <v>182534.45519262942</v>
      </c>
      <c r="AZ79" s="30">
        <v>206220.87615651765</v>
      </c>
      <c r="BA79" s="31">
        <v>226052.31027753721</v>
      </c>
      <c r="BB79" s="29">
        <v>26389.83393523312</v>
      </c>
      <c r="BC79" s="30">
        <v>32630.860198376642</v>
      </c>
      <c r="BD79" s="30">
        <v>38737.444236567833</v>
      </c>
      <c r="BE79" s="30">
        <v>41720.802035416695</v>
      </c>
      <c r="BF79" s="30">
        <v>53323.177523327613</v>
      </c>
      <c r="BG79" s="30">
        <v>60903.526597934397</v>
      </c>
      <c r="BH79" s="30">
        <v>66216.854055694974</v>
      </c>
      <c r="BI79" s="30">
        <v>110024.77968076667</v>
      </c>
      <c r="BJ79" s="30">
        <v>126157.88819249927</v>
      </c>
      <c r="BK79" s="30">
        <v>140097.39646732347</v>
      </c>
      <c r="BL79" s="30">
        <v>189108.34519262944</v>
      </c>
      <c r="BM79" s="30">
        <v>213311.41835651765</v>
      </c>
      <c r="BN79" s="31">
        <v>233829.87027753721</v>
      </c>
      <c r="BO79" s="29">
        <v>38294.025234919922</v>
      </c>
      <c r="BP79" s="30">
        <v>48323.605150473042</v>
      </c>
      <c r="BQ79" s="30">
        <v>57194.684266394121</v>
      </c>
      <c r="BR79" s="30">
        <v>64324.15089320299</v>
      </c>
      <c r="BS79" s="30">
        <v>80504.285476494391</v>
      </c>
      <c r="BT79" s="30">
        <v>92233.599810953834</v>
      </c>
      <c r="BU79" s="30">
        <v>101244.92450126199</v>
      </c>
      <c r="BV79" s="30">
        <v>157014.16955125029</v>
      </c>
      <c r="BW79" s="30">
        <v>197333.31928588019</v>
      </c>
      <c r="BX79" s="30">
        <v>220958.74915653744</v>
      </c>
      <c r="BY79" s="30">
        <v>250028.69000000003</v>
      </c>
      <c r="BZ79" s="30">
        <v>271485.53000000003</v>
      </c>
      <c r="CA79" s="31">
        <v>295919.22770000005</v>
      </c>
      <c r="CB79" s="29">
        <v>39872.190623483948</v>
      </c>
      <c r="CC79" s="30">
        <v>49854.062173540449</v>
      </c>
      <c r="CD79" s="30">
        <v>59024.993326396041</v>
      </c>
      <c r="CE79" s="30">
        <v>64606.199829839818</v>
      </c>
      <c r="CF79" s="30">
        <v>82039.036305738409</v>
      </c>
      <c r="CG79" s="30">
        <v>94020.782186774813</v>
      </c>
      <c r="CH79" s="30">
        <v>103220.94858932834</v>
      </c>
      <c r="CI79" s="30">
        <v>160206.0194786177</v>
      </c>
      <c r="CJ79" s="30">
        <v>205162.0300825036</v>
      </c>
      <c r="CK79" s="30">
        <v>229065.08757844294</v>
      </c>
      <c r="CL79" s="30">
        <v>258790.05577934434</v>
      </c>
      <c r="CM79" s="30">
        <v>283882.7458095153</v>
      </c>
      <c r="CN79" s="31">
        <v>313487.84104614286</v>
      </c>
      <c r="CO79" s="29">
        <v>41321.269334481476</v>
      </c>
      <c r="CP79" s="30">
        <v>51251.606595518351</v>
      </c>
      <c r="CQ79" s="30">
        <v>60706.454768971176</v>
      </c>
      <c r="CR79" s="30">
        <v>64846.46534089488</v>
      </c>
      <c r="CS79" s="30">
        <v>83205.711556253867</v>
      </c>
      <c r="CT79" s="30">
        <v>95399.492335210249</v>
      </c>
      <c r="CU79" s="30">
        <v>104754.71320356603</v>
      </c>
      <c r="CV79" s="30">
        <v>162769.0864200838</v>
      </c>
      <c r="CW79" s="30">
        <v>210642.12764013998</v>
      </c>
      <c r="CX79" s="30">
        <v>234739.52447377678</v>
      </c>
      <c r="CY79" s="30">
        <v>267551.42155868863</v>
      </c>
      <c r="CZ79" s="30">
        <v>293493.62736750866</v>
      </c>
      <c r="DA79" s="31">
        <v>327542.73172305711</v>
      </c>
      <c r="DB79" s="29">
        <v>42361.269334481476</v>
      </c>
      <c r="DC79" s="30">
        <v>52511.606595518351</v>
      </c>
      <c r="DD79" s="30">
        <v>62246.454768971176</v>
      </c>
      <c r="DE79" s="30">
        <v>66746.46534089488</v>
      </c>
      <c r="DF79" s="30">
        <v>85305.711556253867</v>
      </c>
      <c r="DG79" s="30">
        <v>97699.492335210249</v>
      </c>
      <c r="DH79" s="30">
        <v>107254.71320356603</v>
      </c>
      <c r="DI79" s="30">
        <v>166519.0864200838</v>
      </c>
      <c r="DJ79" s="30">
        <v>215456.80764013997</v>
      </c>
      <c r="DK79" s="30">
        <v>240109.74447377678</v>
      </c>
      <c r="DL79" s="30">
        <v>274125.31155868864</v>
      </c>
      <c r="DM79" s="30">
        <v>300584.16956750868</v>
      </c>
      <c r="DN79" s="31">
        <v>335320.2917230571</v>
      </c>
      <c r="DO79" s="29">
        <v>43401.269334481476</v>
      </c>
      <c r="DP79" s="30">
        <v>53771.606595518351</v>
      </c>
      <c r="DQ79" s="30">
        <v>63786.454768971176</v>
      </c>
      <c r="DR79" s="30">
        <v>68646.46534089488</v>
      </c>
      <c r="DS79" s="30">
        <v>87405.711556253867</v>
      </c>
      <c r="DT79" s="30">
        <v>99999.492335210249</v>
      </c>
      <c r="DU79" s="30">
        <v>109754.71320356603</v>
      </c>
      <c r="DV79" s="30">
        <v>170269.0864200838</v>
      </c>
      <c r="DW79" s="30">
        <v>220271.48764013997</v>
      </c>
      <c r="DX79" s="30">
        <v>245479.96447377678</v>
      </c>
      <c r="DY79" s="30">
        <v>280699.20155868866</v>
      </c>
      <c r="DZ79" s="30">
        <v>307674.71176750871</v>
      </c>
      <c r="EA79" s="31">
        <v>343097.8517230571</v>
      </c>
    </row>
    <row r="80" spans="1:131" x14ac:dyDescent="0.25">
      <c r="A80" s="17">
        <v>71</v>
      </c>
      <c r="B80" s="29">
        <v>23193.796423868</v>
      </c>
      <c r="C80" s="30">
        <v>28982.868671278895</v>
      </c>
      <c r="D80" s="30">
        <v>34292.24823779508</v>
      </c>
      <c r="E80" s="30">
        <v>38274.138074487302</v>
      </c>
      <c r="F80" s="30">
        <v>48653.691459773014</v>
      </c>
      <c r="G80" s="30">
        <v>56150.03557136828</v>
      </c>
      <c r="H80" s="30">
        <v>61916.454118749221</v>
      </c>
      <c r="I80" s="30">
        <v>97827.997507623775</v>
      </c>
      <c r="J80" s="30">
        <v>120716.0483423176</v>
      </c>
      <c r="K80" s="30">
        <v>135221.10350180202</v>
      </c>
      <c r="L80" s="30">
        <v>168608.47530400002</v>
      </c>
      <c r="M80" s="30">
        <v>184624.68600799999</v>
      </c>
      <c r="N80" s="31">
        <v>205232.09331991579</v>
      </c>
      <c r="O80" s="29">
        <v>24386.658797314183</v>
      </c>
      <c r="P80" s="30">
        <v>30322.410506866599</v>
      </c>
      <c r="Q80" s="30">
        <v>35892.863868186934</v>
      </c>
      <c r="R80" s="30">
        <v>39413.347531472624</v>
      </c>
      <c r="S80" s="30">
        <v>50475.01042344662</v>
      </c>
      <c r="T80" s="30">
        <v>57842.128986014992</v>
      </c>
      <c r="U80" s="30">
        <v>63508.909255508188</v>
      </c>
      <c r="V80" s="30">
        <v>100344.07662370295</v>
      </c>
      <c r="W80" s="30">
        <v>125319.93236039074</v>
      </c>
      <c r="X80" s="30">
        <v>138893.71146454371</v>
      </c>
      <c r="Y80" s="30">
        <v>177592.11397318434</v>
      </c>
      <c r="Z80" s="30">
        <v>186884.8721028553</v>
      </c>
      <c r="AA80" s="31">
        <v>208571.71615588266</v>
      </c>
      <c r="AB80" s="29">
        <v>25320.661149223968</v>
      </c>
      <c r="AC80" s="30">
        <v>31373.594877364845</v>
      </c>
      <c r="AD80" s="30">
        <v>37151.018723831912</v>
      </c>
      <c r="AE80" s="30">
        <v>40065.206330128647</v>
      </c>
      <c r="AF80" s="30">
        <v>51254.215563722471</v>
      </c>
      <c r="AG80" s="30">
        <v>58746.136647114559</v>
      </c>
      <c r="AH80" s="30">
        <v>64505.426454514964</v>
      </c>
      <c r="AI80" s="30">
        <v>101918.57379813364</v>
      </c>
      <c r="AJ80" s="30">
        <v>129923.81637846387</v>
      </c>
      <c r="AK80" s="30">
        <v>142566.3194272854</v>
      </c>
      <c r="AL80" s="30">
        <v>188575.75264236866</v>
      </c>
      <c r="AM80" s="30">
        <v>211145.0581977106</v>
      </c>
      <c r="AN80" s="31">
        <v>235647.14816452703</v>
      </c>
      <c r="AO80" s="29">
        <v>26360.661149223968</v>
      </c>
      <c r="AP80" s="30">
        <v>32633.594877364845</v>
      </c>
      <c r="AQ80" s="30">
        <v>38691.018723831912</v>
      </c>
      <c r="AR80" s="30">
        <v>41965.206330128647</v>
      </c>
      <c r="AS80" s="30">
        <v>53354.215563722471</v>
      </c>
      <c r="AT80" s="30">
        <v>61046.136647114559</v>
      </c>
      <c r="AU80" s="30">
        <v>67005.426454514964</v>
      </c>
      <c r="AV80" s="30">
        <v>105668.57379813364</v>
      </c>
      <c r="AW80" s="30">
        <v>134738.49637846387</v>
      </c>
      <c r="AX80" s="30">
        <v>147936.5394272854</v>
      </c>
      <c r="AY80" s="30">
        <v>195149.64264236868</v>
      </c>
      <c r="AZ80" s="30">
        <v>218235.6003977106</v>
      </c>
      <c r="BA80" s="31">
        <v>243424.70816452702</v>
      </c>
      <c r="BB80" s="29">
        <v>27400.661149223968</v>
      </c>
      <c r="BC80" s="30">
        <v>33893.594877364842</v>
      </c>
      <c r="BD80" s="30">
        <v>40231.018723831912</v>
      </c>
      <c r="BE80" s="30">
        <v>43865.206330128647</v>
      </c>
      <c r="BF80" s="30">
        <v>55454.215563722471</v>
      </c>
      <c r="BG80" s="30">
        <v>63346.136647114559</v>
      </c>
      <c r="BH80" s="30">
        <v>69505.426454514964</v>
      </c>
      <c r="BI80" s="30">
        <v>109418.57379813364</v>
      </c>
      <c r="BJ80" s="30">
        <v>139553.17637846386</v>
      </c>
      <c r="BK80" s="30">
        <v>153306.7594272854</v>
      </c>
      <c r="BL80" s="30">
        <v>201723.53264236869</v>
      </c>
      <c r="BM80" s="30">
        <v>225326.1425977106</v>
      </c>
      <c r="BN80" s="31">
        <v>251202.26816452702</v>
      </c>
      <c r="BO80" s="29">
        <v>40130.600403703065</v>
      </c>
      <c r="BP80" s="30">
        <v>50899.299494553816</v>
      </c>
      <c r="BQ80" s="30">
        <v>60241.81799286318</v>
      </c>
      <c r="BR80" s="30">
        <v>67700.646727552259</v>
      </c>
      <c r="BS80" s="30">
        <v>84740.60761198237</v>
      </c>
      <c r="BT80" s="30">
        <v>97090.337536883235</v>
      </c>
      <c r="BU80" s="30">
        <v>106578.70792311386</v>
      </c>
      <c r="BV80" s="30">
        <v>168394.3585185199</v>
      </c>
      <c r="BW80" s="30">
        <v>208253.08459905582</v>
      </c>
      <c r="BX80" s="30">
        <v>233636.93112815355</v>
      </c>
      <c r="BY80" s="30">
        <v>270945.20500000002</v>
      </c>
      <c r="BZ80" s="30">
        <v>295292.435</v>
      </c>
      <c r="CA80" s="31">
        <v>321868.75414999999</v>
      </c>
      <c r="CB80" s="29">
        <v>41714.359459909581</v>
      </c>
      <c r="CC80" s="30">
        <v>52434.974971509131</v>
      </c>
      <c r="CD80" s="30">
        <v>62078.398619559041</v>
      </c>
      <c r="CE80" s="30">
        <v>67979.635982886393</v>
      </c>
      <c r="CF80" s="30">
        <v>86280.888177097338</v>
      </c>
      <c r="CG80" s="30">
        <v>98883.987002089532</v>
      </c>
      <c r="CH80" s="30">
        <v>108561.93370792994</v>
      </c>
      <c r="CI80" s="30">
        <v>171527.85525852931</v>
      </c>
      <c r="CJ80" s="30">
        <v>213368.51128580375</v>
      </c>
      <c r="CK80" s="30">
        <v>238227.69108158068</v>
      </c>
      <c r="CL80" s="30">
        <v>279493.2602416919</v>
      </c>
      <c r="CM80" s="30">
        <v>306593.36547427654</v>
      </c>
      <c r="CN80" s="31">
        <v>338566.86832983431</v>
      </c>
      <c r="CO80" s="29">
        <v>43168.971703449017</v>
      </c>
      <c r="CP80" s="30">
        <v>53837.14239546335</v>
      </c>
      <c r="CQ80" s="30">
        <v>63765.473648306724</v>
      </c>
      <c r="CR80" s="30">
        <v>68226.947387119697</v>
      </c>
      <c r="CS80" s="30">
        <v>87451.602893931515</v>
      </c>
      <c r="CT80" s="30">
        <v>100267.44758717866</v>
      </c>
      <c r="CU80" s="30">
        <v>110101.06260660982</v>
      </c>
      <c r="CV80" s="30">
        <v>173959.67891844353</v>
      </c>
      <c r="CW80" s="30">
        <v>216949.3099665273</v>
      </c>
      <c r="CX80" s="30">
        <v>241441.22304897968</v>
      </c>
      <c r="CY80" s="30">
        <v>288041.31548338378</v>
      </c>
      <c r="CZ80" s="30">
        <v>315970.25357005396</v>
      </c>
      <c r="DA80" s="31">
        <v>351925.35967370175</v>
      </c>
      <c r="DB80" s="29">
        <v>44208.971703449017</v>
      </c>
      <c r="DC80" s="30">
        <v>55097.14239546335</v>
      </c>
      <c r="DD80" s="30">
        <v>65305.473648306724</v>
      </c>
      <c r="DE80" s="30">
        <v>70126.947387119697</v>
      </c>
      <c r="DF80" s="30">
        <v>89551.602893931515</v>
      </c>
      <c r="DG80" s="30">
        <v>102567.44758717866</v>
      </c>
      <c r="DH80" s="30">
        <v>112601.06260660982</v>
      </c>
      <c r="DI80" s="30">
        <v>177709.67891844353</v>
      </c>
      <c r="DJ80" s="30">
        <v>221763.9899665273</v>
      </c>
      <c r="DK80" s="30">
        <v>246811.44304897968</v>
      </c>
      <c r="DL80" s="30">
        <v>294615.20548338379</v>
      </c>
      <c r="DM80" s="30">
        <v>323060.79577005398</v>
      </c>
      <c r="DN80" s="31">
        <v>359702.91967370175</v>
      </c>
      <c r="DO80" s="29">
        <v>45248.971703449017</v>
      </c>
      <c r="DP80" s="30">
        <v>56357.14239546335</v>
      </c>
      <c r="DQ80" s="30">
        <v>66845.473648306724</v>
      </c>
      <c r="DR80" s="30">
        <v>72026.947387119697</v>
      </c>
      <c r="DS80" s="30">
        <v>91651.602893931515</v>
      </c>
      <c r="DT80" s="30">
        <v>104867.44758717866</v>
      </c>
      <c r="DU80" s="30">
        <v>115101.06260660982</v>
      </c>
      <c r="DV80" s="30">
        <v>181459.67891844353</v>
      </c>
      <c r="DW80" s="30">
        <v>226578.66996652729</v>
      </c>
      <c r="DX80" s="30">
        <v>252181.66304897968</v>
      </c>
      <c r="DY80" s="30">
        <v>301189.0954833838</v>
      </c>
      <c r="DZ80" s="30">
        <v>330151.33797005401</v>
      </c>
      <c r="EA80" s="31">
        <v>367480.47967370175</v>
      </c>
    </row>
    <row r="81" spans="1:131" x14ac:dyDescent="0.25">
      <c r="A81" s="17">
        <v>72</v>
      </c>
      <c r="B81" s="29">
        <v>24249.600740083402</v>
      </c>
      <c r="C81" s="30">
        <v>30302.86018364699</v>
      </c>
      <c r="D81" s="30">
        <v>35855.35079402561</v>
      </c>
      <c r="E81" s="30">
        <v>40116.468507760888</v>
      </c>
      <c r="F81" s="30">
        <v>50269.76984875436</v>
      </c>
      <c r="G81" s="30">
        <v>57602.709706138528</v>
      </c>
      <c r="H81" s="30">
        <v>63243.432673357122</v>
      </c>
      <c r="I81" s="30">
        <v>99924.623623904263</v>
      </c>
      <c r="J81" s="30">
        <v>129417.44865861326</v>
      </c>
      <c r="K81" s="30">
        <v>145059.46653658757</v>
      </c>
      <c r="L81" s="30">
        <v>182130.868388</v>
      </c>
      <c r="M81" s="30">
        <v>199413.69807599997</v>
      </c>
      <c r="N81" s="31">
        <v>221718.80607049275</v>
      </c>
      <c r="O81" s="29">
        <v>25442.16254324032</v>
      </c>
      <c r="P81" s="30">
        <v>31642.080446755801</v>
      </c>
      <c r="Q81" s="30">
        <v>37455.610092527371</v>
      </c>
      <c r="R81" s="30">
        <v>41153.11782539852</v>
      </c>
      <c r="S81" s="30">
        <v>52659.375454562796</v>
      </c>
      <c r="T81" s="30">
        <v>60343.278244586938</v>
      </c>
      <c r="U81" s="30">
        <v>66254.233621835563</v>
      </c>
      <c r="V81" s="30">
        <v>104681.68912250019</v>
      </c>
      <c r="W81" s="30">
        <v>135679.15999109863</v>
      </c>
      <c r="X81" s="30">
        <v>150204.93847985071</v>
      </c>
      <c r="Y81" s="30">
        <v>191566.08913071905</v>
      </c>
      <c r="Z81" s="30">
        <v>201383.27701844371</v>
      </c>
      <c r="AA81" s="31">
        <v>223526.65694973696</v>
      </c>
      <c r="AB81" s="29">
        <v>26375.878753512254</v>
      </c>
      <c r="AC81" s="30">
        <v>32692.925136630933</v>
      </c>
      <c r="AD81" s="30">
        <v>38713.388540383137</v>
      </c>
      <c r="AE81" s="30">
        <v>41703.376991697245</v>
      </c>
      <c r="AF81" s="30">
        <v>54420.94212155031</v>
      </c>
      <c r="AG81" s="30">
        <v>62391.192112308738</v>
      </c>
      <c r="AH81" s="30">
        <v>68515.453940341889</v>
      </c>
      <c r="AI81" s="30">
        <v>108254.4172257402</v>
      </c>
      <c r="AJ81" s="30">
        <v>141940.871323584</v>
      </c>
      <c r="AK81" s="30">
        <v>155350.41042311385</v>
      </c>
      <c r="AL81" s="30">
        <v>203001.30987343809</v>
      </c>
      <c r="AM81" s="30">
        <v>227352.85596088745</v>
      </c>
      <c r="AN81" s="31">
        <v>252351.75727256612</v>
      </c>
      <c r="AO81" s="29">
        <v>27415.878753512254</v>
      </c>
      <c r="AP81" s="30">
        <v>33952.925136630933</v>
      </c>
      <c r="AQ81" s="30">
        <v>40253.388540383137</v>
      </c>
      <c r="AR81" s="30">
        <v>43603.376991697245</v>
      </c>
      <c r="AS81" s="30">
        <v>56520.94212155031</v>
      </c>
      <c r="AT81" s="30">
        <v>64691.192112308738</v>
      </c>
      <c r="AU81" s="30">
        <v>71015.453940341889</v>
      </c>
      <c r="AV81" s="30">
        <v>112004.4172257402</v>
      </c>
      <c r="AW81" s="30">
        <v>146755.55132358399</v>
      </c>
      <c r="AX81" s="30">
        <v>160720.63042311385</v>
      </c>
      <c r="AY81" s="30">
        <v>209575.1998734381</v>
      </c>
      <c r="AZ81" s="30">
        <v>234443.39816088745</v>
      </c>
      <c r="BA81" s="31">
        <v>260129.31727256611</v>
      </c>
      <c r="BB81" s="29">
        <v>28455.878753512254</v>
      </c>
      <c r="BC81" s="30">
        <v>35212.925136630933</v>
      </c>
      <c r="BD81" s="30">
        <v>41793.388540383137</v>
      </c>
      <c r="BE81" s="30">
        <v>45503.376991697245</v>
      </c>
      <c r="BF81" s="30">
        <v>58620.94212155031</v>
      </c>
      <c r="BG81" s="30">
        <v>66991.192112308738</v>
      </c>
      <c r="BH81" s="30">
        <v>73515.453940341889</v>
      </c>
      <c r="BI81" s="30">
        <v>115754.4172257402</v>
      </c>
      <c r="BJ81" s="30">
        <v>151570.23132358398</v>
      </c>
      <c r="BK81" s="30">
        <v>166090.85042311385</v>
      </c>
      <c r="BL81" s="30">
        <v>216149.08987343812</v>
      </c>
      <c r="BM81" s="30">
        <v>241533.94036088744</v>
      </c>
      <c r="BN81" s="31">
        <v>267906.87727256614</v>
      </c>
      <c r="BO81" s="29">
        <v>42050.10428484904</v>
      </c>
      <c r="BP81" s="30">
        <v>53609.009175988758</v>
      </c>
      <c r="BQ81" s="30">
        <v>63448.827398925459</v>
      </c>
      <c r="BR81" s="30">
        <v>71255.399095857356</v>
      </c>
      <c r="BS81" s="30">
        <v>89195.540124597959</v>
      </c>
      <c r="BT81" s="30">
        <v>102193.16948288129</v>
      </c>
      <c r="BU81" s="30">
        <v>112180.35182345055</v>
      </c>
      <c r="BV81" s="30">
        <v>177244.95588105186</v>
      </c>
      <c r="BW81" s="30">
        <v>223480.5351525732</v>
      </c>
      <c r="BX81" s="30">
        <v>250854.06643902825</v>
      </c>
      <c r="BY81" s="30">
        <v>294088.12000000005</v>
      </c>
      <c r="BZ81" s="30">
        <v>321272.94</v>
      </c>
      <c r="CA81" s="31">
        <v>356612.96340000001</v>
      </c>
      <c r="CB81" s="29">
        <v>43640.133169901361</v>
      </c>
      <c r="CC81" s="30">
        <v>55150.805225081269</v>
      </c>
      <c r="CD81" s="30">
        <v>65292.740588870125</v>
      </c>
      <c r="CE81" s="30">
        <v>71532.362486921178</v>
      </c>
      <c r="CF81" s="30">
        <v>90742.866694263546</v>
      </c>
      <c r="CG81" s="30">
        <v>103995.05315541488</v>
      </c>
      <c r="CH81" s="30">
        <v>114172.73548754725</v>
      </c>
      <c r="CI81" s="30">
        <v>180392.92207032465</v>
      </c>
      <c r="CJ81" s="30">
        <v>230437.99218866805</v>
      </c>
      <c r="CK81" s="30">
        <v>257285.90636810716</v>
      </c>
      <c r="CL81" s="30">
        <v>301852.72106102726</v>
      </c>
      <c r="CM81" s="30">
        <v>331120.83471221867</v>
      </c>
      <c r="CN81" s="31">
        <v>365652.21779622108</v>
      </c>
      <c r="CO81" s="29">
        <v>45100.925920780843</v>
      </c>
      <c r="CP81" s="30">
        <v>56558.453661303327</v>
      </c>
      <c r="CQ81" s="30">
        <v>66986.43784914515</v>
      </c>
      <c r="CR81" s="30">
        <v>71631.501072619882</v>
      </c>
      <c r="CS81" s="30">
        <v>91919.068476708519</v>
      </c>
      <c r="CT81" s="30">
        <v>105384.97152280764</v>
      </c>
      <c r="CU81" s="30">
        <v>115719.12731225602</v>
      </c>
      <c r="CV81" s="30">
        <v>182836.22115336452</v>
      </c>
      <c r="CW81" s="30">
        <v>235308.21211393445</v>
      </c>
      <c r="CX81" s="30">
        <v>261788.1943184624</v>
      </c>
      <c r="CY81" s="30">
        <v>313057</v>
      </c>
      <c r="CZ81" s="30">
        <v>343411.49812442996</v>
      </c>
      <c r="DA81" s="31">
        <v>372883.62131319795</v>
      </c>
      <c r="DB81" s="29">
        <v>46140.925920780843</v>
      </c>
      <c r="DC81" s="30">
        <v>57818.453661303327</v>
      </c>
      <c r="DD81" s="30">
        <v>68526.43784914515</v>
      </c>
      <c r="DE81" s="30">
        <v>73531.501072619882</v>
      </c>
      <c r="DF81" s="30">
        <v>94019.068476708519</v>
      </c>
      <c r="DG81" s="30">
        <v>107684.97152280764</v>
      </c>
      <c r="DH81" s="30">
        <v>118219.12731225602</v>
      </c>
      <c r="DI81" s="30">
        <v>186586.22115336452</v>
      </c>
      <c r="DJ81" s="30">
        <v>240122.89211393445</v>
      </c>
      <c r="DK81" s="30">
        <v>267158.41431846237</v>
      </c>
      <c r="DL81" s="30">
        <v>319630.89</v>
      </c>
      <c r="DM81" s="30">
        <v>350502.04032442998</v>
      </c>
      <c r="DN81" s="31">
        <v>380661.18131319794</v>
      </c>
      <c r="DO81" s="29">
        <v>47180.925920780843</v>
      </c>
      <c r="DP81" s="30">
        <v>59078.453661303327</v>
      </c>
      <c r="DQ81" s="30">
        <v>70066.43784914515</v>
      </c>
      <c r="DR81" s="30">
        <v>75431.501072619882</v>
      </c>
      <c r="DS81" s="30">
        <v>96119.068476708519</v>
      </c>
      <c r="DT81" s="30">
        <v>109984.97152280764</v>
      </c>
      <c r="DU81" s="30">
        <v>120719.12731225602</v>
      </c>
      <c r="DV81" s="30">
        <v>190336.22115336452</v>
      </c>
      <c r="DW81" s="30">
        <v>244937.57211393444</v>
      </c>
      <c r="DX81" s="30">
        <v>272528.63431846234</v>
      </c>
      <c r="DY81" s="30">
        <v>326204.78000000003</v>
      </c>
      <c r="DZ81" s="30">
        <v>357592.58252443001</v>
      </c>
      <c r="EA81" s="31">
        <v>388438.74131319794</v>
      </c>
    </row>
    <row r="82" spans="1:131" x14ac:dyDescent="0.25">
      <c r="A82" s="17">
        <v>73</v>
      </c>
      <c r="B82" s="29">
        <v>25354.26074900974</v>
      </c>
      <c r="C82" s="30">
        <v>31683.918425454856</v>
      </c>
      <c r="D82" s="30">
        <v>37488.398255433131</v>
      </c>
      <c r="E82" s="30">
        <v>41941.186893583283</v>
      </c>
      <c r="F82" s="30">
        <v>52557.825754882695</v>
      </c>
      <c r="G82" s="30">
        <v>60226.440663741028</v>
      </c>
      <c r="H82" s="30">
        <v>66124.695999512318</v>
      </c>
      <c r="I82" s="30">
        <v>104477.01967922947</v>
      </c>
      <c r="J82" s="30">
        <v>138799.07298256687</v>
      </c>
      <c r="K82" s="30">
        <v>155667.7750788324</v>
      </c>
      <c r="L82" s="30">
        <v>196714.76147200004</v>
      </c>
      <c r="M82" s="30">
        <v>215366.51014400003</v>
      </c>
      <c r="N82" s="31">
        <v>239504.53440760015</v>
      </c>
      <c r="O82" s="29">
        <v>26546.494421709398</v>
      </c>
      <c r="P82" s="30">
        <v>33022.788183555567</v>
      </c>
      <c r="Q82" s="30">
        <v>39088.276868451576</v>
      </c>
      <c r="R82" s="30">
        <v>42972.020942876487</v>
      </c>
      <c r="S82" s="30">
        <v>54946.041700375528</v>
      </c>
      <c r="T82" s="30">
        <v>62965.431525564149</v>
      </c>
      <c r="U82" s="30">
        <v>69133.763585899054</v>
      </c>
      <c r="V82" s="30">
        <v>109231.3464657205</v>
      </c>
      <c r="W82" s="30">
        <v>146876.26144240942</v>
      </c>
      <c r="X82" s="30">
        <v>162427.91307051163</v>
      </c>
      <c r="Y82" s="30">
        <v>205963.07409413668</v>
      </c>
      <c r="Z82" s="30">
        <v>217037.74144183926</v>
      </c>
      <c r="AA82" s="31">
        <v>242347.9662415839</v>
      </c>
      <c r="AB82" s="29">
        <v>27479.910264130755</v>
      </c>
      <c r="AC82" s="30">
        <v>34073.279509150889</v>
      </c>
      <c r="AD82" s="30">
        <v>40345.670612080074</v>
      </c>
      <c r="AE82" s="30">
        <v>43511.700472450211</v>
      </c>
      <c r="AF82" s="30">
        <v>56703.245888208367</v>
      </c>
      <c r="AG82" s="30">
        <v>65008.346833040174</v>
      </c>
      <c r="AH82" s="30">
        <v>71389.606714734648</v>
      </c>
      <c r="AI82" s="30">
        <v>112795.57860928075</v>
      </c>
      <c r="AJ82" s="30">
        <v>154953.44990225197</v>
      </c>
      <c r="AK82" s="30">
        <v>169188.05106219085</v>
      </c>
      <c r="AL82" s="30">
        <v>217211.38671627332</v>
      </c>
      <c r="AM82" s="30">
        <v>244708.97273967849</v>
      </c>
      <c r="AN82" s="31">
        <v>273246.12516952713</v>
      </c>
      <c r="AO82" s="29">
        <v>28519.910264130755</v>
      </c>
      <c r="AP82" s="30">
        <v>35333.279509150889</v>
      </c>
      <c r="AQ82" s="30">
        <v>41885.670612080074</v>
      </c>
      <c r="AR82" s="30">
        <v>45411.700472450211</v>
      </c>
      <c r="AS82" s="30">
        <v>58803.245888208367</v>
      </c>
      <c r="AT82" s="30">
        <v>67308.346833040181</v>
      </c>
      <c r="AU82" s="30">
        <v>73889.606714734648</v>
      </c>
      <c r="AV82" s="30">
        <v>116545.57860928075</v>
      </c>
      <c r="AW82" s="30">
        <v>159768.12990225197</v>
      </c>
      <c r="AX82" s="30">
        <v>174558.27106219085</v>
      </c>
      <c r="AY82" s="30">
        <v>223785.27671627334</v>
      </c>
      <c r="AZ82" s="30">
        <v>251799.51493967848</v>
      </c>
      <c r="BA82" s="31">
        <v>281023.68516952713</v>
      </c>
      <c r="BB82" s="29">
        <v>29559.910264130755</v>
      </c>
      <c r="BC82" s="30">
        <v>36593.279509150889</v>
      </c>
      <c r="BD82" s="30">
        <v>43425.670612080074</v>
      </c>
      <c r="BE82" s="30">
        <v>47311.700472450211</v>
      </c>
      <c r="BF82" s="30">
        <v>60903.245888208367</v>
      </c>
      <c r="BG82" s="30">
        <v>69608.346833040181</v>
      </c>
      <c r="BH82" s="30">
        <v>76389.606714734648</v>
      </c>
      <c r="BI82" s="30">
        <v>120295.57860928075</v>
      </c>
      <c r="BJ82" s="30">
        <v>164582.80990225196</v>
      </c>
      <c r="BK82" s="30">
        <v>179928.49106219085</v>
      </c>
      <c r="BL82" s="30">
        <v>230359.16671627335</v>
      </c>
      <c r="BM82" s="30">
        <v>258890.05713967848</v>
      </c>
      <c r="BN82" s="31">
        <v>288801.24516952713</v>
      </c>
      <c r="BO82" s="29">
        <v>44060.41255614598</v>
      </c>
      <c r="BP82" s="30">
        <v>56462.922413503169</v>
      </c>
      <c r="BQ82" s="30">
        <v>66825.451697231474</v>
      </c>
      <c r="BR82" s="30">
        <v>75235.375018072955</v>
      </c>
      <c r="BS82" s="30">
        <v>94314.752384861844</v>
      </c>
      <c r="BT82" s="30">
        <v>108087.49963797191</v>
      </c>
      <c r="BU82" s="30">
        <v>118678.68789320081</v>
      </c>
      <c r="BV82" s="30">
        <v>187512.3268712573</v>
      </c>
      <c r="BW82" s="30">
        <v>239898.37771949204</v>
      </c>
      <c r="BX82" s="30">
        <v>269418.60638795671</v>
      </c>
      <c r="BY82" s="30">
        <v>319217.63500000001</v>
      </c>
      <c r="BZ82" s="30">
        <v>349254.34500000003</v>
      </c>
      <c r="CA82" s="31">
        <v>380687.23605000007</v>
      </c>
      <c r="CB82" s="29">
        <v>45657.405151604209</v>
      </c>
      <c r="CC82" s="30">
        <v>58011.793611202636</v>
      </c>
      <c r="CD82" s="30">
        <v>68677.835402709781</v>
      </c>
      <c r="CE82" s="30">
        <v>75507.109583836544</v>
      </c>
      <c r="CF82" s="30">
        <v>95868.114748011882</v>
      </c>
      <c r="CG82" s="30">
        <v>109896.32427183611</v>
      </c>
      <c r="CH82" s="30">
        <v>120678.66593891218</v>
      </c>
      <c r="CI82" s="30">
        <v>190672.29218348124</v>
      </c>
      <c r="CJ82" s="30">
        <v>248873.03156376153</v>
      </c>
      <c r="CK82" s="30">
        <v>277868.77887755574</v>
      </c>
      <c r="CL82" s="30">
        <v>326000.93874590949</v>
      </c>
      <c r="CM82" s="30">
        <v>357610.50148919621</v>
      </c>
      <c r="CN82" s="31">
        <v>394904.39521991881</v>
      </c>
      <c r="CO82" s="29">
        <v>47125.033146166941</v>
      </c>
      <c r="CP82" s="30">
        <v>59425.825627542297</v>
      </c>
      <c r="CQ82" s="30">
        <v>70379.235432920294</v>
      </c>
      <c r="CR82" s="30">
        <v>75939.753532572999</v>
      </c>
      <c r="CS82" s="30">
        <v>97047.210909637579</v>
      </c>
      <c r="CT82" s="30">
        <v>111289.55715777978</v>
      </c>
      <c r="CU82" s="30">
        <v>122228.66633096991</v>
      </c>
      <c r="CV82" s="30">
        <v>193121.29280293247</v>
      </c>
      <c r="CW82" s="30">
        <v>255155.28925475018</v>
      </c>
      <c r="CX82" s="30">
        <v>283783.89962027507</v>
      </c>
      <c r="CY82" s="30">
        <v>338210.88548854657</v>
      </c>
      <c r="CZ82" s="30">
        <v>371004.34383390821</v>
      </c>
      <c r="DA82" s="31">
        <v>406278.1225558538</v>
      </c>
      <c r="DB82" s="29">
        <v>48165.033146166941</v>
      </c>
      <c r="DC82" s="30">
        <v>60685.825627542297</v>
      </c>
      <c r="DD82" s="30">
        <v>71919.235432920294</v>
      </c>
      <c r="DE82" s="30">
        <v>77839.753532572999</v>
      </c>
      <c r="DF82" s="30">
        <v>99147.210909637579</v>
      </c>
      <c r="DG82" s="30">
        <v>113589.55715777978</v>
      </c>
      <c r="DH82" s="30">
        <v>124728.66633096991</v>
      </c>
      <c r="DI82" s="30">
        <v>196871.29280293247</v>
      </c>
      <c r="DJ82" s="30">
        <v>259969.96925475018</v>
      </c>
      <c r="DK82" s="30">
        <v>289154.11962027504</v>
      </c>
      <c r="DL82" s="30">
        <v>344784.77548854658</v>
      </c>
      <c r="DM82" s="30">
        <v>378094.88603390823</v>
      </c>
      <c r="DN82" s="31">
        <v>414055.6825558538</v>
      </c>
      <c r="DO82" s="29">
        <v>49205.033146166941</v>
      </c>
      <c r="DP82" s="30">
        <v>61945.825627542297</v>
      </c>
      <c r="DQ82" s="30">
        <v>73459.235432920294</v>
      </c>
      <c r="DR82" s="30">
        <v>79739.753532572999</v>
      </c>
      <c r="DS82" s="30">
        <v>101247.21090963758</v>
      </c>
      <c r="DT82" s="30">
        <v>115889.55715777978</v>
      </c>
      <c r="DU82" s="30">
        <v>127228.66633096991</v>
      </c>
      <c r="DV82" s="30">
        <v>200621.29280293247</v>
      </c>
      <c r="DW82" s="30">
        <v>264784.64925475017</v>
      </c>
      <c r="DX82" s="30">
        <v>294524.33962027502</v>
      </c>
      <c r="DY82" s="30">
        <v>351358.6654885466</v>
      </c>
      <c r="DZ82" s="30">
        <v>385185.42823390826</v>
      </c>
      <c r="EA82" s="31">
        <v>421833.24255585379</v>
      </c>
    </row>
    <row r="83" spans="1:131" x14ac:dyDescent="0.25">
      <c r="A83" s="17">
        <v>74</v>
      </c>
      <c r="B83" s="29">
        <v>26509.996800514862</v>
      </c>
      <c r="C83" s="30">
        <v>33128.262932706275</v>
      </c>
      <c r="D83" s="30">
        <v>39198.056064465156</v>
      </c>
      <c r="E83" s="30">
        <v>43850.646178060975</v>
      </c>
      <c r="F83" s="30">
        <v>54950.427208863475</v>
      </c>
      <c r="G83" s="30">
        <v>62967.916688758101</v>
      </c>
      <c r="H83" s="30">
        <v>69134.706945282698</v>
      </c>
      <c r="I83" s="30">
        <v>109232.83697354667</v>
      </c>
      <c r="J83" s="30">
        <v>148704.35989144968</v>
      </c>
      <c r="K83" s="30">
        <v>166869.65044431848</v>
      </c>
      <c r="L83" s="30">
        <v>212404.15455599999</v>
      </c>
      <c r="M83" s="30">
        <v>232218.02221200001</v>
      </c>
      <c r="N83" s="31">
        <v>258294.80756962014</v>
      </c>
      <c r="O83" s="29">
        <v>27701.87387530438</v>
      </c>
      <c r="P83" s="30">
        <v>34466.754061958309</v>
      </c>
      <c r="Q83" s="30">
        <v>40797.517763559183</v>
      </c>
      <c r="R83" s="30">
        <v>44875.508554261221</v>
      </c>
      <c r="S83" s="30">
        <v>57337.207626301009</v>
      </c>
      <c r="T83" s="30">
        <v>65705.282467046243</v>
      </c>
      <c r="U83" s="30">
        <v>72141.99076903041</v>
      </c>
      <c r="V83" s="30">
        <v>113984.34541506805</v>
      </c>
      <c r="W83" s="30">
        <v>155477.38385579395</v>
      </c>
      <c r="X83" s="30">
        <v>173560.74468820382</v>
      </c>
      <c r="Y83" s="30">
        <v>222106.98054989998</v>
      </c>
      <c r="Z83" s="30">
        <v>235169.61238780001</v>
      </c>
      <c r="AA83" s="31">
        <v>261749.58544224082</v>
      </c>
      <c r="AB83" s="29">
        <v>28634.974068345531</v>
      </c>
      <c r="AC83" s="30">
        <v>35516.87882928631</v>
      </c>
      <c r="AD83" s="30">
        <v>42054.507340375611</v>
      </c>
      <c r="AE83" s="30">
        <v>45404.4906300281</v>
      </c>
      <c r="AF83" s="30">
        <v>59089.969879519856</v>
      </c>
      <c r="AG83" s="30">
        <v>67743.136933584159</v>
      </c>
      <c r="AH83" s="30">
        <v>74392.394679102857</v>
      </c>
      <c r="AI83" s="30">
        <v>117539.98359298252</v>
      </c>
      <c r="AJ83" s="30">
        <v>162250.40782013821</v>
      </c>
      <c r="AK83" s="30">
        <v>180251.83893208916</v>
      </c>
      <c r="AL83" s="30">
        <v>233809.80654379996</v>
      </c>
      <c r="AM83" s="30">
        <v>266121.20256360003</v>
      </c>
      <c r="AN83" s="31">
        <v>296199.46957069752</v>
      </c>
      <c r="AO83" s="29">
        <v>29674.974068345531</v>
      </c>
      <c r="AP83" s="30">
        <v>36776.87882928631</v>
      </c>
      <c r="AQ83" s="30">
        <v>43594.507340375611</v>
      </c>
      <c r="AR83" s="30">
        <v>47304.4906300281</v>
      </c>
      <c r="AS83" s="30">
        <v>61189.969879519856</v>
      </c>
      <c r="AT83" s="30">
        <v>70043.136933584159</v>
      </c>
      <c r="AU83" s="30">
        <v>76892.394679102857</v>
      </c>
      <c r="AV83" s="30">
        <v>121289.98359298252</v>
      </c>
      <c r="AW83" s="30">
        <v>167065.0878201382</v>
      </c>
      <c r="AX83" s="30">
        <v>185622.05893208916</v>
      </c>
      <c r="AY83" s="30">
        <v>240383.69654379995</v>
      </c>
      <c r="AZ83" s="30">
        <v>273211.74476360006</v>
      </c>
      <c r="BA83" s="31">
        <v>303977.02957069752</v>
      </c>
      <c r="BB83" s="29">
        <v>30714.974068345531</v>
      </c>
      <c r="BC83" s="30">
        <v>38036.87882928631</v>
      </c>
      <c r="BD83" s="30">
        <v>45134.507340375611</v>
      </c>
      <c r="BE83" s="30">
        <v>49204.4906300281</v>
      </c>
      <c r="BF83" s="30">
        <v>63289.969879519856</v>
      </c>
      <c r="BG83" s="30">
        <v>72343.136933584159</v>
      </c>
      <c r="BH83" s="30">
        <v>79392.394679102857</v>
      </c>
      <c r="BI83" s="30">
        <v>125039.98359298252</v>
      </c>
      <c r="BJ83" s="30">
        <v>171879.76782013819</v>
      </c>
      <c r="BK83" s="30">
        <v>190992.27893208916</v>
      </c>
      <c r="BL83" s="30">
        <v>246957.58654379996</v>
      </c>
      <c r="BM83" s="30">
        <v>280302.28696360008</v>
      </c>
      <c r="BN83" s="31">
        <v>311754.58957069751</v>
      </c>
      <c r="BO83" s="29">
        <v>46165.558462883877</v>
      </c>
      <c r="BP83" s="30">
        <v>59467.469601138735</v>
      </c>
      <c r="BQ83" s="30">
        <v>70381.001812788672</v>
      </c>
      <c r="BR83" s="30">
        <v>78672.346510897827</v>
      </c>
      <c r="BS83" s="30">
        <v>98621.422262064123</v>
      </c>
      <c r="BT83" s="30">
        <v>113022.10575857811</v>
      </c>
      <c r="BU83" s="30">
        <v>124096.67418823772</v>
      </c>
      <c r="BV83" s="30">
        <v>196072.74521741562</v>
      </c>
      <c r="BW83" s="30">
        <v>257232.62981003695</v>
      </c>
      <c r="BX83" s="30">
        <v>289021.88827755733</v>
      </c>
      <c r="BY83" s="30">
        <v>346338.15</v>
      </c>
      <c r="BZ83" s="30">
        <v>378918.75</v>
      </c>
      <c r="CA83" s="31">
        <v>413021.4375</v>
      </c>
      <c r="CB83" s="29">
        <v>47770.257878403681</v>
      </c>
      <c r="CC83" s="30">
        <v>61024.45419836096</v>
      </c>
      <c r="CD83" s="30">
        <v>72243.08322170208</v>
      </c>
      <c r="CE83" s="30">
        <v>78953.244171837679</v>
      </c>
      <c r="CF83" s="30">
        <v>100188.89997605102</v>
      </c>
      <c r="CG83" s="30">
        <v>114847.19814418782</v>
      </c>
      <c r="CH83" s="30">
        <v>126114.60628106318</v>
      </c>
      <c r="CI83" s="30">
        <v>199261.07792407984</v>
      </c>
      <c r="CJ83" s="30">
        <v>264758.21199264168</v>
      </c>
      <c r="CK83" s="30">
        <v>297385.75608241401</v>
      </c>
      <c r="CL83" s="30">
        <v>358485.04427700001</v>
      </c>
      <c r="CM83" s="30">
        <v>393676.70087900001</v>
      </c>
      <c r="CN83" s="31">
        <v>430295.32686310337</v>
      </c>
      <c r="CO83" s="29">
        <v>49245.423786578816</v>
      </c>
      <c r="CP83" s="30">
        <v>62445.855272662055</v>
      </c>
      <c r="CQ83" s="30">
        <v>73953.352214855302</v>
      </c>
      <c r="CR83" s="30">
        <v>79237.11857960721</v>
      </c>
      <c r="CS83" s="30">
        <v>101382.51034858593</v>
      </c>
      <c r="CT83" s="30">
        <v>116257.08218123746</v>
      </c>
      <c r="CU83" s="30">
        <v>127682.99563522948</v>
      </c>
      <c r="CV83" s="30">
        <v>201739.13310366258</v>
      </c>
      <c r="CW83" s="30">
        <v>270026.11952046497</v>
      </c>
      <c r="CX83" s="30">
        <v>303240.46354581369</v>
      </c>
      <c r="CY83" s="30">
        <v>370631.93855399999</v>
      </c>
      <c r="CZ83" s="30">
        <v>407016.02797572641</v>
      </c>
      <c r="DA83" s="31">
        <v>444114.43835358607</v>
      </c>
      <c r="DB83" s="29">
        <v>50285.423786578816</v>
      </c>
      <c r="DC83" s="30">
        <v>63705.855272662055</v>
      </c>
      <c r="DD83" s="30">
        <v>75493.352214855302</v>
      </c>
      <c r="DE83" s="30">
        <v>81137.11857960721</v>
      </c>
      <c r="DF83" s="30">
        <v>103482.51034858593</v>
      </c>
      <c r="DG83" s="30">
        <v>118557.08218123746</v>
      </c>
      <c r="DH83" s="30">
        <v>130182.99563522948</v>
      </c>
      <c r="DI83" s="30">
        <v>205489.13310366258</v>
      </c>
      <c r="DJ83" s="30">
        <v>274840.79952046496</v>
      </c>
      <c r="DK83" s="30">
        <v>308610.68354581366</v>
      </c>
      <c r="DL83" s="30">
        <v>377205.82855400001</v>
      </c>
      <c r="DM83" s="30">
        <v>414106.57017572643</v>
      </c>
      <c r="DN83" s="31">
        <v>451891.99835358607</v>
      </c>
      <c r="DO83" s="29">
        <v>51325.423786578816</v>
      </c>
      <c r="DP83" s="30">
        <v>64965.855272662055</v>
      </c>
      <c r="DQ83" s="30">
        <v>77033.352214855302</v>
      </c>
      <c r="DR83" s="30">
        <v>83037.11857960721</v>
      </c>
      <c r="DS83" s="30">
        <v>105582.51034858593</v>
      </c>
      <c r="DT83" s="30">
        <v>120857.08218123746</v>
      </c>
      <c r="DU83" s="30">
        <v>132682.99563522948</v>
      </c>
      <c r="DV83" s="30">
        <v>209239.13310366258</v>
      </c>
      <c r="DW83" s="30">
        <v>279655.47952046496</v>
      </c>
      <c r="DX83" s="30">
        <v>313980.90354581363</v>
      </c>
      <c r="DY83" s="30">
        <v>383779.71855400002</v>
      </c>
      <c r="DZ83" s="30">
        <v>421197.11237572646</v>
      </c>
      <c r="EA83" s="31">
        <v>459669.55835358606</v>
      </c>
    </row>
    <row r="84" spans="1:131" x14ac:dyDescent="0.25">
      <c r="A84" s="17">
        <v>75</v>
      </c>
      <c r="B84" s="29">
        <v>27717.91718525509</v>
      </c>
      <c r="C84" s="30">
        <v>34638.113174289945</v>
      </c>
      <c r="D84" s="30">
        <v>40984.319875950649</v>
      </c>
      <c r="E84" s="30">
        <v>45845.939294352211</v>
      </c>
      <c r="F84" s="30">
        <v>57450.87198807278</v>
      </c>
      <c r="G84" s="30">
        <v>65832.64138443119</v>
      </c>
      <c r="H84" s="30">
        <v>72280.071424310372</v>
      </c>
      <c r="I84" s="30">
        <v>114202.51285041039</v>
      </c>
      <c r="J84" s="30">
        <v>159028.76263217273</v>
      </c>
      <c r="K84" s="30">
        <v>178547.24909826691</v>
      </c>
      <c r="L84" s="30">
        <v>228899.84764000002</v>
      </c>
      <c r="M84" s="30">
        <v>249793.33428000001</v>
      </c>
      <c r="N84" s="31">
        <v>277895.2410937784</v>
      </c>
      <c r="O84" s="29">
        <v>28909.412718133382</v>
      </c>
      <c r="P84" s="30">
        <v>35976.198518556746</v>
      </c>
      <c r="Q84" s="30">
        <v>42583.337563211739</v>
      </c>
      <c r="R84" s="30">
        <v>46864.718578249565</v>
      </c>
      <c r="S84" s="30">
        <v>59836.172654262817</v>
      </c>
      <c r="T84" s="30">
        <v>68568.331853224605</v>
      </c>
      <c r="U84" s="30">
        <v>75285.5164558713</v>
      </c>
      <c r="V84" s="30">
        <v>118951.11600027666</v>
      </c>
      <c r="W84" s="30">
        <v>165801.78659651702</v>
      </c>
      <c r="X84" s="30">
        <v>185238.34334215225</v>
      </c>
      <c r="Y84" s="30">
        <v>238602.67363390001</v>
      </c>
      <c r="Z84" s="30">
        <v>252744.92445580001</v>
      </c>
      <c r="AA84" s="31">
        <v>281350.01896639907</v>
      </c>
      <c r="AB84" s="29">
        <v>29842.185012238795</v>
      </c>
      <c r="AC84" s="30">
        <v>37025.944171426207</v>
      </c>
      <c r="AD84" s="30">
        <v>43839.91163491059</v>
      </c>
      <c r="AE84" s="30">
        <v>47382.950790916482</v>
      </c>
      <c r="AF84" s="30">
        <v>61584.422000534942</v>
      </c>
      <c r="AG84" s="30">
        <v>70601.04950261701</v>
      </c>
      <c r="AH84" s="30">
        <v>77530.396904731722</v>
      </c>
      <c r="AI84" s="30">
        <v>122498.02710947613</v>
      </c>
      <c r="AJ84" s="30">
        <v>172574.81056086131</v>
      </c>
      <c r="AK84" s="30">
        <v>191929.43758603759</v>
      </c>
      <c r="AL84" s="30">
        <v>250305.49962779999</v>
      </c>
      <c r="AM84" s="30">
        <v>276766.05066614406</v>
      </c>
      <c r="AN84" s="31">
        <v>308089.80149388744</v>
      </c>
      <c r="AO84" s="29">
        <v>30882.185012238795</v>
      </c>
      <c r="AP84" s="30">
        <v>38285.944171426207</v>
      </c>
      <c r="AQ84" s="30">
        <v>45379.91163491059</v>
      </c>
      <c r="AR84" s="30">
        <v>49282.950790916482</v>
      </c>
      <c r="AS84" s="30">
        <v>63684.422000534942</v>
      </c>
      <c r="AT84" s="30">
        <v>72901.04950261701</v>
      </c>
      <c r="AU84" s="30">
        <v>80030.396904731722</v>
      </c>
      <c r="AV84" s="30">
        <v>126248.02710947613</v>
      </c>
      <c r="AW84" s="30">
        <v>177389.4905608613</v>
      </c>
      <c r="AX84" s="30">
        <v>197299.65758603759</v>
      </c>
      <c r="AY84" s="30">
        <v>256879.38962779997</v>
      </c>
      <c r="AZ84" s="30">
        <v>283856.59286614408</v>
      </c>
      <c r="BA84" s="31">
        <v>315867.36149388744</v>
      </c>
      <c r="BB84" s="29">
        <v>31922.185012238795</v>
      </c>
      <c r="BC84" s="30">
        <v>39545.944171426207</v>
      </c>
      <c r="BD84" s="30">
        <v>46919.91163491059</v>
      </c>
      <c r="BE84" s="30">
        <v>51182.950790916482</v>
      </c>
      <c r="BF84" s="30">
        <v>65784.422000534949</v>
      </c>
      <c r="BG84" s="30">
        <v>75201.04950261701</v>
      </c>
      <c r="BH84" s="30">
        <v>82530.396904731722</v>
      </c>
      <c r="BI84" s="30">
        <v>129998.02710947613</v>
      </c>
      <c r="BJ84" s="30">
        <v>182204.1705608613</v>
      </c>
      <c r="BK84" s="30">
        <v>202669.87758603759</v>
      </c>
      <c r="BL84" s="30">
        <v>263453.27962779999</v>
      </c>
      <c r="BM84" s="30">
        <v>290947.13506614411</v>
      </c>
      <c r="BN84" s="31">
        <v>323644.92149388744</v>
      </c>
      <c r="BO84" s="29">
        <v>48367.630302391364</v>
      </c>
      <c r="BP84" s="30">
        <v>62224.464037761223</v>
      </c>
      <c r="BQ84" s="30">
        <v>73643.477966050748</v>
      </c>
      <c r="BR84" s="30">
        <v>82263.772226058747</v>
      </c>
      <c r="BS84" s="30">
        <v>103122.15384666502</v>
      </c>
      <c r="BT84" s="30">
        <v>118178.50006430231</v>
      </c>
      <c r="BU84" s="30">
        <v>129758.2315377051</v>
      </c>
      <c r="BV84" s="30">
        <v>205018.00582957407</v>
      </c>
      <c r="BW84" s="30">
        <v>275300.33460630226</v>
      </c>
      <c r="BX84" s="30">
        <v>309457.68592196709</v>
      </c>
      <c r="BY84" s="30">
        <v>375040.46500000008</v>
      </c>
      <c r="BZ84" s="30">
        <v>410004.35500000004</v>
      </c>
      <c r="CA84" s="31">
        <v>451004.79050000006</v>
      </c>
      <c r="CB84" s="29">
        <v>49980.842367179939</v>
      </c>
      <c r="CC84" s="30">
        <v>63792.616029679135</v>
      </c>
      <c r="CD84" s="30">
        <v>75518.809499372728</v>
      </c>
      <c r="CE84" s="30">
        <v>82555.115952828186</v>
      </c>
      <c r="CF84" s="30">
        <v>104705.45458547919</v>
      </c>
      <c r="CG84" s="30">
        <v>120021.81871895117</v>
      </c>
      <c r="CH84" s="30">
        <v>131796.26673562964</v>
      </c>
      <c r="CI84" s="30">
        <v>208238.10144229484</v>
      </c>
      <c r="CJ84" s="30">
        <v>282825.91678890702</v>
      </c>
      <c r="CK84" s="30">
        <v>317821.55372682377</v>
      </c>
      <c r="CL84" s="30">
        <v>387187.35927700007</v>
      </c>
      <c r="CM84" s="30">
        <v>424762.30587900005</v>
      </c>
      <c r="CN84" s="31">
        <v>468278.67986310343</v>
      </c>
      <c r="CO84" s="29">
        <v>51464.313988914633</v>
      </c>
      <c r="CP84" s="30">
        <v>65224.986860724348</v>
      </c>
      <c r="CQ84" s="30">
        <v>77242.095266708697</v>
      </c>
      <c r="CR84" s="30">
        <v>82860.922835935111</v>
      </c>
      <c r="CS84" s="30">
        <v>105915.19970821904</v>
      </c>
      <c r="CT84" s="30">
        <v>121450.21790543564</v>
      </c>
      <c r="CU84" s="30">
        <v>133385.08989872373</v>
      </c>
      <c r="CV84" s="30">
        <v>210748.44203998349</v>
      </c>
      <c r="CW84" s="30">
        <v>288093.82431673037</v>
      </c>
      <c r="CX84" s="30">
        <v>323676.26119022345</v>
      </c>
      <c r="CY84" s="30">
        <v>398119.56412630004</v>
      </c>
      <c r="CZ84" s="30">
        <v>436755.4364109505</v>
      </c>
      <c r="DA84" s="31">
        <v>482097.79135358613</v>
      </c>
      <c r="DB84" s="29">
        <v>52504.313988914633</v>
      </c>
      <c r="DC84" s="30">
        <v>66484.986860724341</v>
      </c>
      <c r="DD84" s="30">
        <v>78782.095266708697</v>
      </c>
      <c r="DE84" s="30">
        <v>84760.922835935111</v>
      </c>
      <c r="DF84" s="30">
        <v>108015.19970821904</v>
      </c>
      <c r="DG84" s="30">
        <v>123750.21790543564</v>
      </c>
      <c r="DH84" s="30">
        <v>135885.08989872373</v>
      </c>
      <c r="DI84" s="30">
        <v>214498.44203998349</v>
      </c>
      <c r="DJ84" s="30">
        <v>292908.50431673037</v>
      </c>
      <c r="DK84" s="30">
        <v>329046.48119022342</v>
      </c>
      <c r="DL84" s="30">
        <v>404693.45412630006</v>
      </c>
      <c r="DM84" s="30">
        <v>443845.97861095052</v>
      </c>
      <c r="DN84" s="31">
        <v>489875.35135358613</v>
      </c>
      <c r="DO84" s="29">
        <v>53544.313988914633</v>
      </c>
      <c r="DP84" s="30">
        <v>67744.986860724341</v>
      </c>
      <c r="DQ84" s="30">
        <v>80322.095266708697</v>
      </c>
      <c r="DR84" s="30">
        <v>86660.922835935111</v>
      </c>
      <c r="DS84" s="30">
        <v>110115.19970821904</v>
      </c>
      <c r="DT84" s="30">
        <v>126050.21790543564</v>
      </c>
      <c r="DU84" s="30">
        <v>138385.08989872373</v>
      </c>
      <c r="DV84" s="30">
        <v>218248.44203998349</v>
      </c>
      <c r="DW84" s="30">
        <v>297723.18431673036</v>
      </c>
      <c r="DX84" s="30">
        <v>334416.70119022339</v>
      </c>
      <c r="DY84" s="30">
        <v>411267.34412630007</v>
      </c>
      <c r="DZ84" s="30">
        <v>450936.52081095055</v>
      </c>
      <c r="EA84" s="31">
        <v>497652.91135358613</v>
      </c>
    </row>
    <row r="85" spans="1:131" x14ac:dyDescent="0.25">
      <c r="A85" s="17">
        <v>76</v>
      </c>
      <c r="B85" s="29">
        <v>28745.651815005967</v>
      </c>
      <c r="C85" s="30">
        <v>35922.246120890137</v>
      </c>
      <c r="D85" s="30">
        <v>42504.870709916111</v>
      </c>
      <c r="E85" s="30">
        <v>47543.101674264632</v>
      </c>
      <c r="F85" s="30">
        <v>59575.894295914863</v>
      </c>
      <c r="G85" s="30">
        <v>68267.838205080508</v>
      </c>
      <c r="H85" s="30">
        <v>74952.845585841438</v>
      </c>
      <c r="I85" s="30">
        <v>118425.49602562947</v>
      </c>
      <c r="J85" s="30">
        <v>169937.73037061369</v>
      </c>
      <c r="K85" s="30">
        <v>190887.31371011291</v>
      </c>
      <c r="L85" s="30">
        <v>246937.74072400006</v>
      </c>
      <c r="M85" s="30">
        <v>268371.84634800005</v>
      </c>
      <c r="N85" s="31">
        <v>298616.78651824564</v>
      </c>
      <c r="O85" s="29">
        <v>29937.555262647409</v>
      </c>
      <c r="P85" s="30">
        <v>37260.762059308909</v>
      </c>
      <c r="Q85" s="30">
        <v>44104.357574173184</v>
      </c>
      <c r="R85" s="30">
        <v>48563.438042816131</v>
      </c>
      <c r="S85" s="30">
        <v>61960.801378974218</v>
      </c>
      <c r="T85" s="30">
        <v>71003.110270308258</v>
      </c>
      <c r="U85" s="30">
        <v>77957.840808887733</v>
      </c>
      <c r="V85" s="30">
        <v>123173.38847804263</v>
      </c>
      <c r="W85" s="30">
        <v>176710.75433495798</v>
      </c>
      <c r="X85" s="30">
        <v>197578.40795399825</v>
      </c>
      <c r="Y85" s="30">
        <v>256940.56671790004</v>
      </c>
      <c r="Z85" s="30">
        <v>271323.43652380008</v>
      </c>
      <c r="AA85" s="31">
        <v>302071.56439086632</v>
      </c>
      <c r="AB85" s="29">
        <v>30870.743184170569</v>
      </c>
      <c r="AC85" s="30">
        <v>38310.91739752741</v>
      </c>
      <c r="AD85" s="30">
        <v>45361.376602058139</v>
      </c>
      <c r="AE85" s="30">
        <v>49081.727763366871</v>
      </c>
      <c r="AF85" s="30">
        <v>63710.224029042838</v>
      </c>
      <c r="AG85" s="30">
        <v>73037.010504942227</v>
      </c>
      <c r="AH85" s="30">
        <v>80204.067458212769</v>
      </c>
      <c r="AI85" s="30">
        <v>126722.42658397618</v>
      </c>
      <c r="AJ85" s="30">
        <v>183483.77829930227</v>
      </c>
      <c r="AK85" s="30">
        <v>204269.50219788359</v>
      </c>
      <c r="AL85" s="30">
        <v>268943.39271180006</v>
      </c>
      <c r="AM85" s="30">
        <v>298907.3347194356</v>
      </c>
      <c r="AN85" s="31">
        <v>332781.44845656928</v>
      </c>
      <c r="AO85" s="29">
        <v>31910.743184170569</v>
      </c>
      <c r="AP85" s="30">
        <v>39570.91739752741</v>
      </c>
      <c r="AQ85" s="30">
        <v>46901.376602058139</v>
      </c>
      <c r="AR85" s="30">
        <v>50981.727763366871</v>
      </c>
      <c r="AS85" s="30">
        <v>65810.224029042845</v>
      </c>
      <c r="AT85" s="30">
        <v>75337.010504942227</v>
      </c>
      <c r="AU85" s="30">
        <v>82704.067458212769</v>
      </c>
      <c r="AV85" s="30">
        <v>130472.42658397618</v>
      </c>
      <c r="AW85" s="30">
        <v>188298.45829930226</v>
      </c>
      <c r="AX85" s="30">
        <v>209639.72219788359</v>
      </c>
      <c r="AY85" s="30">
        <v>275517.28271180007</v>
      </c>
      <c r="AZ85" s="30">
        <v>305997.87691943563</v>
      </c>
      <c r="BA85" s="31">
        <v>340559.00845656928</v>
      </c>
      <c r="BB85" s="29">
        <v>32950.743184170569</v>
      </c>
      <c r="BC85" s="30">
        <v>40830.91739752741</v>
      </c>
      <c r="BD85" s="30">
        <v>48441.376602058139</v>
      </c>
      <c r="BE85" s="30">
        <v>52881.727763366871</v>
      </c>
      <c r="BF85" s="30">
        <v>67910.224029042845</v>
      </c>
      <c r="BG85" s="30">
        <v>77637.010504942227</v>
      </c>
      <c r="BH85" s="30">
        <v>85204.067458212769</v>
      </c>
      <c r="BI85" s="30">
        <v>134222.42658397619</v>
      </c>
      <c r="BJ85" s="30">
        <v>193113.13829930226</v>
      </c>
      <c r="BK85" s="30">
        <v>215009.94219788359</v>
      </c>
      <c r="BL85" s="30">
        <v>282091.17271180009</v>
      </c>
      <c r="BM85" s="30">
        <v>313088.41911943565</v>
      </c>
      <c r="BN85" s="31">
        <v>348336.56845656928</v>
      </c>
      <c r="BO85" s="29">
        <v>50260.467466930437</v>
      </c>
      <c r="BP85" s="30">
        <v>64537.124758695303</v>
      </c>
      <c r="BQ85" s="30">
        <v>76379.436599563865</v>
      </c>
      <c r="BR85" s="30">
        <v>85320.608795944252</v>
      </c>
      <c r="BS85" s="30">
        <v>106949.41824159947</v>
      </c>
      <c r="BT85" s="30">
        <v>122564.28005992413</v>
      </c>
      <c r="BU85" s="30">
        <v>134571.86873249136</v>
      </c>
      <c r="BV85" s="30">
        <v>212623.55259733635</v>
      </c>
      <c r="BW85" s="30">
        <v>294391.02814857394</v>
      </c>
      <c r="BX85" s="30">
        <v>331052.79899269762</v>
      </c>
      <c r="BY85" s="30">
        <v>406431.18000000005</v>
      </c>
      <c r="BZ85" s="30">
        <v>443309.76000000007</v>
      </c>
      <c r="CA85" s="31">
        <v>487640.73600000009</v>
      </c>
      <c r="CB85" s="29">
        <v>51884.978434575081</v>
      </c>
      <c r="CC85" s="30">
        <v>66120.014024216885</v>
      </c>
      <c r="CD85" s="30">
        <v>78272.159784421354</v>
      </c>
      <c r="CE85" s="30">
        <v>85634.579100684932</v>
      </c>
      <c r="CF85" s="30">
        <v>108554.64674739455</v>
      </c>
      <c r="CG85" s="30">
        <v>124432.72787018848</v>
      </c>
      <c r="CH85" s="30">
        <v>136637.55626320414</v>
      </c>
      <c r="CI85" s="30">
        <v>215887.33889586254</v>
      </c>
      <c r="CJ85" s="30">
        <v>301916.6103311787</v>
      </c>
      <c r="CK85" s="30">
        <v>339416.6667975543</v>
      </c>
      <c r="CL85" s="30">
        <v>418578.07427700004</v>
      </c>
      <c r="CM85" s="30">
        <v>458067.71087900008</v>
      </c>
      <c r="CN85" s="31">
        <v>504914.62536310346</v>
      </c>
      <c r="CO85" s="29">
        <v>53380.196902558208</v>
      </c>
      <c r="CP85" s="30">
        <v>67567.689557298276</v>
      </c>
      <c r="CQ85" s="30">
        <v>80013.438990971496</v>
      </c>
      <c r="CR85" s="30">
        <v>85972.144988320186</v>
      </c>
      <c r="CS85" s="30">
        <v>109789.19085813427</v>
      </c>
      <c r="CT85" s="30">
        <v>125889.36998912724</v>
      </c>
      <c r="CU85" s="30">
        <v>138257.41643683269</v>
      </c>
      <c r="CV85" s="30">
        <v>218446.71797019566</v>
      </c>
      <c r="CW85" s="30">
        <v>307184.51785900205</v>
      </c>
      <c r="CX85" s="30">
        <v>345271.37426095398</v>
      </c>
      <c r="CY85" s="30">
        <v>429510.27912630001</v>
      </c>
      <c r="CZ85" s="30">
        <v>470031.28555698291</v>
      </c>
      <c r="DA85" s="31">
        <v>518733.73685358616</v>
      </c>
      <c r="DB85" s="29">
        <v>54420.196902558208</v>
      </c>
      <c r="DC85" s="30">
        <v>68827.689557298276</v>
      </c>
      <c r="DD85" s="30">
        <v>81553.438990971496</v>
      </c>
      <c r="DE85" s="30">
        <v>87872.144988320186</v>
      </c>
      <c r="DF85" s="30">
        <v>111889.19085813427</v>
      </c>
      <c r="DG85" s="30">
        <v>128189.36998912724</v>
      </c>
      <c r="DH85" s="30">
        <v>140757.41643683269</v>
      </c>
      <c r="DI85" s="30">
        <v>222196.71797019566</v>
      </c>
      <c r="DJ85" s="30">
        <v>311999.19785900204</v>
      </c>
      <c r="DK85" s="30">
        <v>350641.59426095395</v>
      </c>
      <c r="DL85" s="30">
        <v>436084.16912630002</v>
      </c>
      <c r="DM85" s="30">
        <v>477121.82775698294</v>
      </c>
      <c r="DN85" s="31">
        <v>526511.29685358622</v>
      </c>
      <c r="DO85" s="29">
        <v>55460.196902558208</v>
      </c>
      <c r="DP85" s="30">
        <v>70087.689557298276</v>
      </c>
      <c r="DQ85" s="30">
        <v>83093.438990971496</v>
      </c>
      <c r="DR85" s="30">
        <v>89772.144988320186</v>
      </c>
      <c r="DS85" s="30">
        <v>113989.19085813427</v>
      </c>
      <c r="DT85" s="30">
        <v>130489.36998912724</v>
      </c>
      <c r="DU85" s="30">
        <v>143257.41643683269</v>
      </c>
      <c r="DV85" s="30">
        <v>225946.71797019566</v>
      </c>
      <c r="DW85" s="30">
        <v>316813.87785900204</v>
      </c>
      <c r="DX85" s="30">
        <v>356011.81426095392</v>
      </c>
      <c r="DY85" s="30">
        <v>442658.05912630004</v>
      </c>
      <c r="DZ85" s="30">
        <v>484212.36995698296</v>
      </c>
      <c r="EA85" s="31">
        <v>534288.85685358627</v>
      </c>
    </row>
    <row r="86" spans="1:131" x14ac:dyDescent="0.25">
      <c r="A86" s="17">
        <v>77</v>
      </c>
      <c r="B86" s="29">
        <v>29811.140582947057</v>
      </c>
      <c r="C86" s="30">
        <v>37255.236462753121</v>
      </c>
      <c r="D86" s="30">
        <v>44080.937722933842</v>
      </c>
      <c r="E86" s="30">
        <v>49302.996791685553</v>
      </c>
      <c r="F86" s="30">
        <v>61781.263035688942</v>
      </c>
      <c r="G86" s="30">
        <v>70794.386120606956</v>
      </c>
      <c r="H86" s="30">
        <v>77726.878833657727</v>
      </c>
      <c r="I86" s="30">
        <v>122808.46855717922</v>
      </c>
      <c r="J86" s="30">
        <v>181541.15359955607</v>
      </c>
      <c r="K86" s="30">
        <v>204013.99617609265</v>
      </c>
      <c r="L86" s="30">
        <v>265905.13380800001</v>
      </c>
      <c r="M86" s="30">
        <v>288140.5584160001</v>
      </c>
      <c r="N86" s="31">
        <v>320667.76227852103</v>
      </c>
      <c r="O86" s="29">
        <v>31003.426350512007</v>
      </c>
      <c r="P86" s="30">
        <v>38594.151106033998</v>
      </c>
      <c r="Q86" s="30">
        <v>45680.865013289193</v>
      </c>
      <c r="R86" s="30">
        <v>50324.790051189477</v>
      </c>
      <c r="S86" s="30">
        <v>64165.737201353084</v>
      </c>
      <c r="T86" s="30">
        <v>73529.195585932044</v>
      </c>
      <c r="U86" s="30">
        <v>80731.373473678657</v>
      </c>
      <c r="V86" s="30">
        <v>127555.57008841228</v>
      </c>
      <c r="W86" s="30">
        <v>188314.17756390036</v>
      </c>
      <c r="X86" s="30">
        <v>210705.09041997799</v>
      </c>
      <c r="Y86" s="30">
        <v>276907.95980190003</v>
      </c>
      <c r="Z86" s="30">
        <v>291092.14859180013</v>
      </c>
      <c r="AA86" s="31">
        <v>324122.5401511417</v>
      </c>
      <c r="AB86" s="29">
        <v>31937.020076375815</v>
      </c>
      <c r="AC86" s="30">
        <v>39644.702300984565</v>
      </c>
      <c r="AD86" s="30">
        <v>46938.31960294037</v>
      </c>
      <c r="AE86" s="30">
        <v>50843.182455649272</v>
      </c>
      <c r="AF86" s="30">
        <v>65916.263816331571</v>
      </c>
      <c r="AG86" s="30">
        <v>75564.210397018556</v>
      </c>
      <c r="AH86" s="30">
        <v>82978.85898016367</v>
      </c>
      <c r="AI86" s="30">
        <v>131106.5971886586</v>
      </c>
      <c r="AJ86" s="30">
        <v>195087.20152824465</v>
      </c>
      <c r="AK86" s="30">
        <v>217396.18466386333</v>
      </c>
      <c r="AL86" s="30">
        <v>289910.78579580004</v>
      </c>
      <c r="AM86" s="30">
        <v>313852.70145540737</v>
      </c>
      <c r="AN86" s="31">
        <v>349465.74588542554</v>
      </c>
      <c r="AO86" s="29">
        <v>32977.020076375818</v>
      </c>
      <c r="AP86" s="30">
        <v>40904.702300984565</v>
      </c>
      <c r="AQ86" s="30">
        <v>48478.31960294037</v>
      </c>
      <c r="AR86" s="30">
        <v>52743.182455649272</v>
      </c>
      <c r="AS86" s="30">
        <v>68016.263816331571</v>
      </c>
      <c r="AT86" s="30">
        <v>77864.210397018556</v>
      </c>
      <c r="AU86" s="30">
        <v>85478.85898016367</v>
      </c>
      <c r="AV86" s="30">
        <v>134856.5971886586</v>
      </c>
      <c r="AW86" s="30">
        <v>199901.88152824464</v>
      </c>
      <c r="AX86" s="30">
        <v>222766.40466386333</v>
      </c>
      <c r="AY86" s="30">
        <v>296484.67579580005</v>
      </c>
      <c r="AZ86" s="30">
        <v>320943.24365540739</v>
      </c>
      <c r="BA86" s="31">
        <v>357243.30588542554</v>
      </c>
      <c r="BB86" s="29">
        <v>34017.020076375818</v>
      </c>
      <c r="BC86" s="30">
        <v>42164.702300984565</v>
      </c>
      <c r="BD86" s="30">
        <v>50018.31960294037</v>
      </c>
      <c r="BE86" s="30">
        <v>54643.182455649272</v>
      </c>
      <c r="BF86" s="30">
        <v>70116.263816331571</v>
      </c>
      <c r="BG86" s="30">
        <v>80164.210397018556</v>
      </c>
      <c r="BH86" s="30">
        <v>87978.85898016367</v>
      </c>
      <c r="BI86" s="30">
        <v>138606.5971886586</v>
      </c>
      <c r="BJ86" s="30">
        <v>204716.56152824464</v>
      </c>
      <c r="BK86" s="30">
        <v>228136.62466386333</v>
      </c>
      <c r="BL86" s="30">
        <v>303058.56579580007</v>
      </c>
      <c r="BM86" s="30">
        <v>328033.78585540742</v>
      </c>
      <c r="BN86" s="31">
        <v>365020.86588542553</v>
      </c>
      <c r="BO86" s="29">
        <v>52223.606498741719</v>
      </c>
      <c r="BP86" s="30">
        <v>66937.670898506578</v>
      </c>
      <c r="BQ86" s="30">
        <v>79219.872568011138</v>
      </c>
      <c r="BR86" s="30">
        <v>88490.292422082202</v>
      </c>
      <c r="BS86" s="30">
        <v>110921.21423224991</v>
      </c>
      <c r="BT86" s="30">
        <v>127114.39527275888</v>
      </c>
      <c r="BU86" s="30">
        <v>139567.66203192365</v>
      </c>
      <c r="BV86" s="30">
        <v>220516.90601043939</v>
      </c>
      <c r="BW86" s="30">
        <v>314697.01879922312</v>
      </c>
      <c r="BX86" s="30">
        <v>354024.49330816214</v>
      </c>
      <c r="BY86" s="30">
        <v>439794.19500000007</v>
      </c>
      <c r="BZ86" s="30">
        <v>478634.76500000001</v>
      </c>
      <c r="CA86" s="31">
        <v>516925.54620000004</v>
      </c>
      <c r="CB86" s="29">
        <v>53860.163026168419</v>
      </c>
      <c r="CC86" s="30">
        <v>68536.184651906005</v>
      </c>
      <c r="CD86" s="30">
        <v>81131.036944998894</v>
      </c>
      <c r="CE86" s="30">
        <v>88828.005382472576</v>
      </c>
      <c r="CF86" s="30">
        <v>112549.92812777235</v>
      </c>
      <c r="CG86" s="30">
        <v>129009.76221548428</v>
      </c>
      <c r="CH86" s="30">
        <v>141662.95651257952</v>
      </c>
      <c r="CI86" s="30">
        <v>223827.47128987566</v>
      </c>
      <c r="CJ86" s="30">
        <v>322222.60098182788</v>
      </c>
      <c r="CK86" s="30">
        <v>362388.36111301882</v>
      </c>
      <c r="CL86" s="30">
        <v>451941.08927700005</v>
      </c>
      <c r="CM86" s="30">
        <v>493392.71587900002</v>
      </c>
      <c r="CN86" s="31">
        <v>534199.43556310341</v>
      </c>
      <c r="CO86" s="29">
        <v>55367.836756649813</v>
      </c>
      <c r="CP86" s="30">
        <v>69999.999379470944</v>
      </c>
      <c r="CQ86" s="30">
        <v>82891.298809690983</v>
      </c>
      <c r="CR86" s="30">
        <v>89198.848680408177</v>
      </c>
      <c r="CS86" s="30">
        <v>113810.69432399891</v>
      </c>
      <c r="CT86" s="30">
        <v>130496.29297912813</v>
      </c>
      <c r="CU86" s="30">
        <v>143315.64518612789</v>
      </c>
      <c r="CV86" s="30">
        <v>226438.71939408209</v>
      </c>
      <c r="CW86" s="30">
        <v>327490.50850965123</v>
      </c>
      <c r="CX86" s="30">
        <v>368243.0685764185</v>
      </c>
      <c r="CY86" s="30">
        <v>462873.29412630002</v>
      </c>
      <c r="CZ86" s="30">
        <v>505327.6126368288</v>
      </c>
      <c r="DA86" s="31">
        <v>548018.54705358611</v>
      </c>
      <c r="DB86" s="29">
        <v>56407.836756649813</v>
      </c>
      <c r="DC86" s="30">
        <v>71259.999379470944</v>
      </c>
      <c r="DD86" s="30">
        <v>84431.298809690983</v>
      </c>
      <c r="DE86" s="30">
        <v>91098.848680408177</v>
      </c>
      <c r="DF86" s="30">
        <v>115910.69432399891</v>
      </c>
      <c r="DG86" s="30">
        <v>132796.29297912813</v>
      </c>
      <c r="DH86" s="30">
        <v>145815.64518612789</v>
      </c>
      <c r="DI86" s="30">
        <v>230188.71939408209</v>
      </c>
      <c r="DJ86" s="30">
        <v>332305.18850965123</v>
      </c>
      <c r="DK86" s="30">
        <v>373613.28857641848</v>
      </c>
      <c r="DL86" s="30">
        <v>469447.18412630004</v>
      </c>
      <c r="DM86" s="30">
        <v>512418.15483682882</v>
      </c>
      <c r="DN86" s="31">
        <v>555796.10705358617</v>
      </c>
      <c r="DO86" s="29">
        <v>57447.836756649813</v>
      </c>
      <c r="DP86" s="30">
        <v>72519.999379470944</v>
      </c>
      <c r="DQ86" s="30">
        <v>85971.298809690983</v>
      </c>
      <c r="DR86" s="30">
        <v>92998.848680408177</v>
      </c>
      <c r="DS86" s="30">
        <v>118010.69432399891</v>
      </c>
      <c r="DT86" s="30">
        <v>135096.29297912813</v>
      </c>
      <c r="DU86" s="30">
        <v>148315.64518612789</v>
      </c>
      <c r="DV86" s="30">
        <v>233938.71939408209</v>
      </c>
      <c r="DW86" s="30">
        <v>337119.86850965122</v>
      </c>
      <c r="DX86" s="30">
        <v>378983.50857641845</v>
      </c>
      <c r="DY86" s="30">
        <v>476021.07412630005</v>
      </c>
      <c r="DZ86" s="30">
        <v>519508.69703682885</v>
      </c>
      <c r="EA86" s="31">
        <v>563573.66705358622</v>
      </c>
    </row>
    <row r="87" spans="1:131" x14ac:dyDescent="0.25">
      <c r="A87" s="17">
        <v>78</v>
      </c>
      <c r="B87" s="29">
        <v>30916.604787827961</v>
      </c>
      <c r="C87" s="30">
        <v>38635.97036836396</v>
      </c>
      <c r="D87" s="30">
        <v>45715.852507562515</v>
      </c>
      <c r="E87" s="30">
        <v>51128.928243760864</v>
      </c>
      <c r="F87" s="30">
        <v>64070.279803722951</v>
      </c>
      <c r="G87" s="30">
        <v>73417.792002761358</v>
      </c>
      <c r="H87" s="30">
        <v>80607.67688750675</v>
      </c>
      <c r="I87" s="30">
        <v>127360.12948226067</v>
      </c>
      <c r="J87" s="30">
        <v>193940.68611129257</v>
      </c>
      <c r="K87" s="30">
        <v>218042.21442900811</v>
      </c>
      <c r="L87" s="30">
        <v>286144.12689200009</v>
      </c>
      <c r="M87" s="30">
        <v>308310.39750512014</v>
      </c>
      <c r="N87" s="31">
        <v>344240.67953024665</v>
      </c>
      <c r="O87" s="29">
        <v>32109.244184838357</v>
      </c>
      <c r="P87" s="30">
        <v>39975.259685987963</v>
      </c>
      <c r="Q87" s="30">
        <v>47316.187679027622</v>
      </c>
      <c r="R87" s="30">
        <v>52152.048544030753</v>
      </c>
      <c r="S87" s="30">
        <v>66454.280578991995</v>
      </c>
      <c r="T87" s="30">
        <v>76152.089423793252</v>
      </c>
      <c r="U87" s="30">
        <v>83611.615787328948</v>
      </c>
      <c r="V87" s="30">
        <v>132106.35294397976</v>
      </c>
      <c r="W87" s="30">
        <v>200713.71007563686</v>
      </c>
      <c r="X87" s="30">
        <v>224733.30867289344</v>
      </c>
      <c r="Y87" s="30">
        <v>297146.9528859001</v>
      </c>
      <c r="Z87" s="30">
        <v>311261.98768092011</v>
      </c>
      <c r="AA87" s="31">
        <v>347695.45740286732</v>
      </c>
      <c r="AB87" s="29">
        <v>33043.230262751502</v>
      </c>
      <c r="AC87" s="30">
        <v>40662.914099718168</v>
      </c>
      <c r="AD87" s="30">
        <v>48139.992841765539</v>
      </c>
      <c r="AE87" s="30">
        <v>52191.328705661414</v>
      </c>
      <c r="AF87" s="30">
        <v>68205.831156254455</v>
      </c>
      <c r="AG87" s="30">
        <v>78188.119770196732</v>
      </c>
      <c r="AH87" s="30">
        <v>85860.246029723043</v>
      </c>
      <c r="AI87" s="30">
        <v>135659.18872696243</v>
      </c>
      <c r="AJ87" s="30">
        <v>207486.73403998115</v>
      </c>
      <c r="AK87" s="30">
        <v>231424.40291677878</v>
      </c>
      <c r="AL87" s="30">
        <v>310149.77887980011</v>
      </c>
      <c r="AM87" s="30">
        <v>335822.39055728592</v>
      </c>
      <c r="AN87" s="31">
        <v>375130.67548304849</v>
      </c>
      <c r="AO87" s="29">
        <v>34083.230262751502</v>
      </c>
      <c r="AP87" s="30">
        <v>41922.914099718168</v>
      </c>
      <c r="AQ87" s="30">
        <v>49679.992841765539</v>
      </c>
      <c r="AR87" s="30">
        <v>54091.328705661414</v>
      </c>
      <c r="AS87" s="30">
        <v>70305.831156254455</v>
      </c>
      <c r="AT87" s="30">
        <v>80488.119770196732</v>
      </c>
      <c r="AU87" s="30">
        <v>88360.246029723043</v>
      </c>
      <c r="AV87" s="30">
        <v>139409.18872696243</v>
      </c>
      <c r="AW87" s="30">
        <v>212301.41403998114</v>
      </c>
      <c r="AX87" s="30">
        <v>236794.62291677878</v>
      </c>
      <c r="AY87" s="30">
        <v>316723.66887980013</v>
      </c>
      <c r="AZ87" s="30">
        <v>342912.93275728595</v>
      </c>
      <c r="BA87" s="31">
        <v>382908.23548304848</v>
      </c>
      <c r="BB87" s="29">
        <v>35123.230262751502</v>
      </c>
      <c r="BC87" s="30">
        <v>43182.914099718168</v>
      </c>
      <c r="BD87" s="30">
        <v>51219.992841765539</v>
      </c>
      <c r="BE87" s="30">
        <v>55991.328705661414</v>
      </c>
      <c r="BF87" s="30">
        <v>72405.831156254455</v>
      </c>
      <c r="BG87" s="30">
        <v>82788.119770196732</v>
      </c>
      <c r="BH87" s="30">
        <v>90860.246029723043</v>
      </c>
      <c r="BI87" s="30">
        <v>143159.18872696243</v>
      </c>
      <c r="BJ87" s="30">
        <v>217116.09403998114</v>
      </c>
      <c r="BK87" s="30">
        <v>242164.84291677878</v>
      </c>
      <c r="BL87" s="30">
        <v>323297.55887980014</v>
      </c>
      <c r="BM87" s="30">
        <v>350003.47495728597</v>
      </c>
      <c r="BN87" s="31">
        <v>390685.79548304848</v>
      </c>
      <c r="BO87" s="29">
        <v>54260.924856663587</v>
      </c>
      <c r="BP87" s="30">
        <v>69424.107970943092</v>
      </c>
      <c r="BQ87" s="30">
        <v>82163.029461897488</v>
      </c>
      <c r="BR87" s="30">
        <v>91778.763645660423</v>
      </c>
      <c r="BS87" s="30">
        <v>115043.48304941205</v>
      </c>
      <c r="BT87" s="30">
        <v>131838.74838859393</v>
      </c>
      <c r="BU87" s="30">
        <v>144755.51418391132</v>
      </c>
      <c r="BV87" s="30">
        <v>228713.7124105799</v>
      </c>
      <c r="BW87" s="30">
        <v>336396.200694762</v>
      </c>
      <c r="BX87" s="30">
        <v>378573.87525076419</v>
      </c>
      <c r="BY87" s="30">
        <v>475490.31000000006</v>
      </c>
      <c r="BZ87" s="30">
        <v>516091.57</v>
      </c>
      <c r="CA87" s="31">
        <v>557378.89560000005</v>
      </c>
      <c r="CB87" s="29">
        <v>55910.304762780863</v>
      </c>
      <c r="CC87" s="30">
        <v>71039.199352337921</v>
      </c>
      <c r="CD87" s="30">
        <v>84093.760352638055</v>
      </c>
      <c r="CE87" s="30">
        <v>92141.354941668644</v>
      </c>
      <c r="CF87" s="30">
        <v>116697.30917538506</v>
      </c>
      <c r="CG87" s="30">
        <v>133762.89008630702</v>
      </c>
      <c r="CH87" s="30">
        <v>146882.44843840116</v>
      </c>
      <c r="CI87" s="30">
        <v>232074.26853267383</v>
      </c>
      <c r="CJ87" s="30">
        <v>343921.78287736676</v>
      </c>
      <c r="CK87" s="30">
        <v>386937.74305562087</v>
      </c>
      <c r="CL87" s="30">
        <v>487637.20427700004</v>
      </c>
      <c r="CM87" s="30">
        <v>530849.52087899996</v>
      </c>
      <c r="CN87" s="31">
        <v>574652.78496310348</v>
      </c>
      <c r="CO87" s="29">
        <v>57431.170160306261</v>
      </c>
      <c r="CP87" s="30">
        <v>72520.059846399483</v>
      </c>
      <c r="CQ87" s="30">
        <v>85874.075881291355</v>
      </c>
      <c r="CR87" s="30">
        <v>92547.030383632009</v>
      </c>
      <c r="CS87" s="30">
        <v>117985.78644404357</v>
      </c>
      <c r="CT87" s="30">
        <v>135281.00827218057</v>
      </c>
      <c r="CU87" s="30">
        <v>148569.8249744217</v>
      </c>
      <c r="CV87" s="30">
        <v>234740.3234595863</v>
      </c>
      <c r="CW87" s="30">
        <v>349189.69040519011</v>
      </c>
      <c r="CX87" s="30">
        <v>392792.45051902055</v>
      </c>
      <c r="CY87" s="30">
        <v>498569.40912630002</v>
      </c>
      <c r="CZ87" s="30">
        <v>542750.49081218289</v>
      </c>
      <c r="DA87" s="31">
        <v>588471.89645358617</v>
      </c>
      <c r="DB87" s="29">
        <v>58471.170160306261</v>
      </c>
      <c r="DC87" s="30">
        <v>73780.059846399483</v>
      </c>
      <c r="DD87" s="30">
        <v>87414.075881291355</v>
      </c>
      <c r="DE87" s="30">
        <v>94447.030383632009</v>
      </c>
      <c r="DF87" s="30">
        <v>120085.78644404357</v>
      </c>
      <c r="DG87" s="30">
        <v>137581.00827218057</v>
      </c>
      <c r="DH87" s="30">
        <v>151069.8249744217</v>
      </c>
      <c r="DI87" s="30">
        <v>238490.3234595863</v>
      </c>
      <c r="DJ87" s="30">
        <v>354004.3704051901</v>
      </c>
      <c r="DK87" s="30">
        <v>398162.67051902052</v>
      </c>
      <c r="DL87" s="30">
        <v>505143.29912630003</v>
      </c>
      <c r="DM87" s="30">
        <v>549841.03301218292</v>
      </c>
      <c r="DN87" s="31">
        <v>596249.45645358623</v>
      </c>
      <c r="DO87" s="29">
        <v>59511.170160306261</v>
      </c>
      <c r="DP87" s="30">
        <v>75040.059846399483</v>
      </c>
      <c r="DQ87" s="30">
        <v>88954.075881291355</v>
      </c>
      <c r="DR87" s="30">
        <v>96347.030383632009</v>
      </c>
      <c r="DS87" s="30">
        <v>122185.78644404357</v>
      </c>
      <c r="DT87" s="30">
        <v>139881.00827218057</v>
      </c>
      <c r="DU87" s="30">
        <v>153569.8249744217</v>
      </c>
      <c r="DV87" s="30">
        <v>242240.3234595863</v>
      </c>
      <c r="DW87" s="30">
        <v>358819.05040519009</v>
      </c>
      <c r="DX87" s="30">
        <v>403532.8905190205</v>
      </c>
      <c r="DY87" s="30">
        <v>511717.18912630004</v>
      </c>
      <c r="DZ87" s="30">
        <v>556931.57521218294</v>
      </c>
      <c r="EA87" s="31">
        <v>604027.01645358629</v>
      </c>
    </row>
    <row r="88" spans="1:131" x14ac:dyDescent="0.25">
      <c r="A88" s="17">
        <v>79</v>
      </c>
      <c r="B88" s="29">
        <v>32063.153842436423</v>
      </c>
      <c r="C88" s="30">
        <v>40068.891263840211</v>
      </c>
      <c r="D88" s="30">
        <v>47410.723802889988</v>
      </c>
      <c r="E88" s="30">
        <v>53021.99296756996</v>
      </c>
      <c r="F88" s="30">
        <v>66442.936769146589</v>
      </c>
      <c r="G88" s="30">
        <v>76135.840625840807</v>
      </c>
      <c r="H88" s="30">
        <v>83591.920515605598</v>
      </c>
      <c r="I88" s="30">
        <v>132075.23441465685</v>
      </c>
      <c r="J88" s="30">
        <v>207211.03027472779</v>
      </c>
      <c r="K88" s="30">
        <v>233056.50943942327</v>
      </c>
      <c r="L88" s="30">
        <v>307681.11997600005</v>
      </c>
      <c r="M88" s="30">
        <v>329892.12533047859</v>
      </c>
      <c r="N88" s="31">
        <v>369479.15439826134</v>
      </c>
      <c r="O88" s="29">
        <v>33256.119152279454</v>
      </c>
      <c r="P88" s="30">
        <v>41408.523568666795</v>
      </c>
      <c r="Q88" s="30">
        <v>49011.436660110499</v>
      </c>
      <c r="R88" s="30">
        <v>54046.325414400715</v>
      </c>
      <c r="S88" s="30">
        <v>68826.42984316127</v>
      </c>
      <c r="T88" s="30">
        <v>78869.588605125027</v>
      </c>
      <c r="U88" s="30">
        <v>86595.263771011552</v>
      </c>
      <c r="V88" s="30">
        <v>136820.51675819827</v>
      </c>
      <c r="W88" s="30">
        <v>213984.05423907208</v>
      </c>
      <c r="X88" s="30">
        <v>239747.60368330861</v>
      </c>
      <c r="Y88" s="30">
        <v>318683.94596990006</v>
      </c>
      <c r="Z88" s="30">
        <v>330222.69094577862</v>
      </c>
      <c r="AA88" s="31">
        <v>372933.93227088201</v>
      </c>
      <c r="AB88" s="29">
        <v>34190.484304376769</v>
      </c>
      <c r="AC88" s="30">
        <v>42124.977103199468</v>
      </c>
      <c r="AD88" s="30">
        <v>49869.29264560427</v>
      </c>
      <c r="AE88" s="30">
        <v>54120.501839459219</v>
      </c>
      <c r="AF88" s="30">
        <v>69958.835664366125</v>
      </c>
      <c r="AG88" s="30">
        <v>80178.48793100068</v>
      </c>
      <c r="AH88" s="30">
        <v>88036.784113835296</v>
      </c>
      <c r="AI88" s="30">
        <v>139098.11889985978</v>
      </c>
      <c r="AJ88" s="30">
        <v>220757.07820341637</v>
      </c>
      <c r="AK88" s="30">
        <v>246438.69792719395</v>
      </c>
      <c r="AL88" s="30">
        <v>332686.77196380007</v>
      </c>
      <c r="AM88" s="30">
        <v>359329.95789629593</v>
      </c>
      <c r="AN88" s="31">
        <v>405805.95414928492</v>
      </c>
      <c r="AO88" s="29">
        <v>35230.484304376769</v>
      </c>
      <c r="AP88" s="30">
        <v>43384.977103199468</v>
      </c>
      <c r="AQ88" s="30">
        <v>51409.29264560427</v>
      </c>
      <c r="AR88" s="30">
        <v>56020.501839459219</v>
      </c>
      <c r="AS88" s="30">
        <v>72058.835664366125</v>
      </c>
      <c r="AT88" s="30">
        <v>82478.48793100068</v>
      </c>
      <c r="AU88" s="30">
        <v>90536.784113835296</v>
      </c>
      <c r="AV88" s="30">
        <v>142848.11889985978</v>
      </c>
      <c r="AW88" s="30">
        <v>225571.75820341636</v>
      </c>
      <c r="AX88" s="30">
        <v>251808.91792719395</v>
      </c>
      <c r="AY88" s="30">
        <v>339260.66196380008</v>
      </c>
      <c r="AZ88" s="30">
        <v>366420.50009629596</v>
      </c>
      <c r="BA88" s="31">
        <v>413583.51414928492</v>
      </c>
      <c r="BB88" s="29">
        <v>36270.484304376769</v>
      </c>
      <c r="BC88" s="30">
        <v>44644.977103199468</v>
      </c>
      <c r="BD88" s="30">
        <v>52949.29264560427</v>
      </c>
      <c r="BE88" s="30">
        <v>57920.501839459219</v>
      </c>
      <c r="BF88" s="30">
        <v>74158.835664366125</v>
      </c>
      <c r="BG88" s="30">
        <v>84778.48793100068</v>
      </c>
      <c r="BH88" s="30">
        <v>93036.784113835296</v>
      </c>
      <c r="BI88" s="30">
        <v>146598.11889985978</v>
      </c>
      <c r="BJ88" s="30">
        <v>230386.43820341636</v>
      </c>
      <c r="BK88" s="30">
        <v>257179.13792719395</v>
      </c>
      <c r="BL88" s="30">
        <v>345834.5519638001</v>
      </c>
      <c r="BM88" s="30">
        <v>373511.04229629599</v>
      </c>
      <c r="BN88" s="31">
        <v>421361.07414928492</v>
      </c>
      <c r="BO88" s="29">
        <v>56374.344282804261</v>
      </c>
      <c r="BP88" s="30">
        <v>72004.426556003426</v>
      </c>
      <c r="BQ88" s="30">
        <v>85216.270889075284</v>
      </c>
      <c r="BR88" s="30">
        <v>95188.002984403851</v>
      </c>
      <c r="BS88" s="30">
        <v>119316.22388433218</v>
      </c>
      <c r="BT88" s="30">
        <v>136733.37619037624</v>
      </c>
      <c r="BU88" s="30">
        <v>150129.48055412798</v>
      </c>
      <c r="BV88" s="30">
        <v>237204.57927552221</v>
      </c>
      <c r="BW88" s="30">
        <v>359619.30298077362</v>
      </c>
      <c r="BX88" s="30">
        <v>404848.89151899074</v>
      </c>
      <c r="BY88" s="30">
        <v>513581.125</v>
      </c>
      <c r="BZ88" s="30">
        <v>555815.47499999998</v>
      </c>
      <c r="CA88" s="31">
        <v>616955.17724999995</v>
      </c>
      <c r="CB88" s="29">
        <v>58037.36752800829</v>
      </c>
      <c r="CC88" s="30">
        <v>73637.076958318445</v>
      </c>
      <c r="CD88" s="30">
        <v>87167.735601683147</v>
      </c>
      <c r="CE88" s="30">
        <v>95576.691695739122</v>
      </c>
      <c r="CF88" s="30">
        <v>120996.88612745597</v>
      </c>
      <c r="CG88" s="30">
        <v>138688.27595553137</v>
      </c>
      <c r="CH88" s="30">
        <v>152290.23405475623</v>
      </c>
      <c r="CI88" s="30">
        <v>240618.56980651486</v>
      </c>
      <c r="CJ88" s="30">
        <v>367144.88516337838</v>
      </c>
      <c r="CK88" s="30">
        <v>413212.75932384742</v>
      </c>
      <c r="CL88" s="30">
        <v>525728.01927699998</v>
      </c>
      <c r="CM88" s="30">
        <v>570573.42587899999</v>
      </c>
      <c r="CN88" s="31">
        <v>634229.06661310338</v>
      </c>
      <c r="CO88" s="29">
        <v>59572.203396162316</v>
      </c>
      <c r="CP88" s="30">
        <v>75135.910652006933</v>
      </c>
      <c r="CQ88" s="30">
        <v>88969.212235335552</v>
      </c>
      <c r="CR88" s="30">
        <v>96018.83665361609</v>
      </c>
      <c r="CS88" s="30">
        <v>122314.67393324636</v>
      </c>
      <c r="CT88" s="30">
        <v>140239.83349270708</v>
      </c>
      <c r="CU88" s="30">
        <v>154014.33627323253</v>
      </c>
      <c r="CV88" s="30">
        <v>243342.65131170742</v>
      </c>
      <c r="CW88" s="30">
        <v>372412.79269120173</v>
      </c>
      <c r="CX88" s="30">
        <v>419067.4667872471</v>
      </c>
      <c r="CY88" s="30">
        <v>536660.22412629996</v>
      </c>
      <c r="CZ88" s="30">
        <v>582438.16457383742</v>
      </c>
      <c r="DA88" s="31">
        <v>648048.17810358608</v>
      </c>
      <c r="DB88" s="29">
        <v>60612.203396162316</v>
      </c>
      <c r="DC88" s="30">
        <v>76395.910652006933</v>
      </c>
      <c r="DD88" s="30">
        <v>90509.212235335552</v>
      </c>
      <c r="DE88" s="30">
        <v>97918.83665361609</v>
      </c>
      <c r="DF88" s="30">
        <v>124414.67393324636</v>
      </c>
      <c r="DG88" s="30">
        <v>142539.83349270708</v>
      </c>
      <c r="DH88" s="30">
        <v>156514.33627323253</v>
      </c>
      <c r="DI88" s="30">
        <v>247092.65131170742</v>
      </c>
      <c r="DJ88" s="30">
        <v>377227.47269120172</v>
      </c>
      <c r="DK88" s="30">
        <v>424437.68678724708</v>
      </c>
      <c r="DL88" s="30">
        <v>543234.11412629997</v>
      </c>
      <c r="DM88" s="30">
        <v>589528.70677383745</v>
      </c>
      <c r="DN88" s="31">
        <v>655825.73810358613</v>
      </c>
      <c r="DO88" s="29">
        <v>61652.203396162316</v>
      </c>
      <c r="DP88" s="30">
        <v>77655.910652006933</v>
      </c>
      <c r="DQ88" s="30">
        <v>92049.212235335552</v>
      </c>
      <c r="DR88" s="30">
        <v>99818.83665361609</v>
      </c>
      <c r="DS88" s="30">
        <v>126514.67393324636</v>
      </c>
      <c r="DT88" s="30">
        <v>144839.83349270708</v>
      </c>
      <c r="DU88" s="30">
        <v>159014.33627323253</v>
      </c>
      <c r="DV88" s="30">
        <v>250842.65131170742</v>
      </c>
      <c r="DW88" s="30">
        <v>382042.15269120171</v>
      </c>
      <c r="DX88" s="30">
        <v>429807.90678724705</v>
      </c>
      <c r="DY88" s="30">
        <v>549808.00412629999</v>
      </c>
      <c r="DZ88" s="30">
        <v>596619.24897383747</v>
      </c>
      <c r="EA88" s="31">
        <v>663603.29810358619</v>
      </c>
    </row>
    <row r="89" spans="1:131" x14ac:dyDescent="0.25">
      <c r="A89" s="17">
        <v>80</v>
      </c>
      <c r="B89" s="29">
        <v>33251.897153685582</v>
      </c>
      <c r="C89" s="30">
        <v>41555.108062817482</v>
      </c>
      <c r="D89" s="30">
        <v>49169.994062977334</v>
      </c>
      <c r="E89" s="30">
        <v>54986.596709416233</v>
      </c>
      <c r="F89" s="30">
        <v>68905.84411343449</v>
      </c>
      <c r="G89" s="30">
        <v>78958.450094547428</v>
      </c>
      <c r="H89" s="30">
        <v>86691.732940358066</v>
      </c>
      <c r="I89" s="30">
        <v>136972.93804576574</v>
      </c>
      <c r="J89" s="30">
        <v>221436.48477255128</v>
      </c>
      <c r="K89" s="30">
        <v>249152.28595771969</v>
      </c>
      <c r="L89" s="30">
        <v>330526.01305999991</v>
      </c>
      <c r="M89" s="30">
        <v>352984.5741036121</v>
      </c>
      <c r="N89" s="31">
        <v>396542.77316042001</v>
      </c>
      <c r="O89" s="29">
        <v>34445.161670437905</v>
      </c>
      <c r="P89" s="30">
        <v>42895.053706374434</v>
      </c>
      <c r="Q89" s="30">
        <v>50771.04884610408</v>
      </c>
      <c r="R89" s="30">
        <v>56011.982932079038</v>
      </c>
      <c r="S89" s="30">
        <v>71288.787317194045</v>
      </c>
      <c r="T89" s="30">
        <v>81691.597091541829</v>
      </c>
      <c r="U89" s="30">
        <v>89694.422398680021</v>
      </c>
      <c r="V89" s="30">
        <v>141717.18738991444</v>
      </c>
      <c r="W89" s="30">
        <v>228209.50873689557</v>
      </c>
      <c r="X89" s="30">
        <v>255843.38020160503</v>
      </c>
      <c r="Y89" s="30">
        <v>342028.83905389992</v>
      </c>
      <c r="Z89" s="30">
        <v>353315.13971891213</v>
      </c>
      <c r="AA89" s="31">
        <v>399997.55103304068</v>
      </c>
      <c r="AB89" s="29">
        <v>35379.892863549387</v>
      </c>
      <c r="AC89" s="30">
        <v>43641.369474171552</v>
      </c>
      <c r="AD89" s="30">
        <v>51664.237183359168</v>
      </c>
      <c r="AE89" s="30">
        <v>56122.577920396798</v>
      </c>
      <c r="AF89" s="30">
        <v>72469.772017746815</v>
      </c>
      <c r="AG89" s="30">
        <v>83056.14241257745</v>
      </c>
      <c r="AH89" s="30">
        <v>91197.08903949357</v>
      </c>
      <c r="AI89" s="30">
        <v>144091.40068239984</v>
      </c>
      <c r="AJ89" s="30">
        <v>234982.53270123986</v>
      </c>
      <c r="AK89" s="30">
        <v>262534.4744454904</v>
      </c>
      <c r="AL89" s="30">
        <v>358531.66504779994</v>
      </c>
      <c r="AM89" s="30">
        <v>377296.45579111075</v>
      </c>
      <c r="AN89" s="31">
        <v>427147.44250686839</v>
      </c>
      <c r="AO89" s="29">
        <v>36419.892863549387</v>
      </c>
      <c r="AP89" s="30">
        <v>44901.369474171552</v>
      </c>
      <c r="AQ89" s="30">
        <v>53204.237183359168</v>
      </c>
      <c r="AR89" s="30">
        <v>58022.577920396798</v>
      </c>
      <c r="AS89" s="30">
        <v>74569.772017746815</v>
      </c>
      <c r="AT89" s="30">
        <v>85356.14241257745</v>
      </c>
      <c r="AU89" s="30">
        <v>93697.08903949357</v>
      </c>
      <c r="AV89" s="30">
        <v>147841.40068239984</v>
      </c>
      <c r="AW89" s="30">
        <v>239797.21270123986</v>
      </c>
      <c r="AX89" s="30">
        <v>267904.69444549037</v>
      </c>
      <c r="AY89" s="30">
        <v>365105.55504779995</v>
      </c>
      <c r="AZ89" s="30">
        <v>384386.99799111078</v>
      </c>
      <c r="BA89" s="31">
        <v>434925.00250686839</v>
      </c>
      <c r="BB89" s="29">
        <v>37459.892863549387</v>
      </c>
      <c r="BC89" s="30">
        <v>46161.369474171552</v>
      </c>
      <c r="BD89" s="30">
        <v>54744.237183359168</v>
      </c>
      <c r="BE89" s="30">
        <v>59922.577920396798</v>
      </c>
      <c r="BF89" s="30">
        <v>76669.772017746815</v>
      </c>
      <c r="BG89" s="30">
        <v>87656.14241257745</v>
      </c>
      <c r="BH89" s="30">
        <v>96197.08903949357</v>
      </c>
      <c r="BI89" s="30">
        <v>151591.40068239984</v>
      </c>
      <c r="BJ89" s="30">
        <v>244611.89270123985</v>
      </c>
      <c r="BK89" s="30">
        <v>273274.91444549034</v>
      </c>
      <c r="BL89" s="30">
        <v>371679.44504779996</v>
      </c>
      <c r="BM89" s="30">
        <v>391477.54019111081</v>
      </c>
      <c r="BN89" s="31">
        <v>442702.56250686839</v>
      </c>
      <c r="BO89" s="29">
        <v>58565.769528513491</v>
      </c>
      <c r="BP89" s="30">
        <v>74680.626288374449</v>
      </c>
      <c r="BQ89" s="30">
        <v>88382.572794008243</v>
      </c>
      <c r="BR89" s="30">
        <v>98725.931306885919</v>
      </c>
      <c r="BS89" s="30">
        <v>123751.31996513781</v>
      </c>
      <c r="BT89" s="30">
        <v>141816.10465788061</v>
      </c>
      <c r="BU89" s="30">
        <v>155711.34927879059</v>
      </c>
      <c r="BV89" s="30">
        <v>246023.93186048913</v>
      </c>
      <c r="BW89" s="30">
        <v>384513.84835196473</v>
      </c>
      <c r="BX89" s="30">
        <v>433016.50042600947</v>
      </c>
      <c r="BY89" s="30">
        <v>553801.54</v>
      </c>
      <c r="BZ89" s="30">
        <v>598248.68000000005</v>
      </c>
      <c r="CA89" s="31">
        <v>664056.03480000002</v>
      </c>
      <c r="CB89" s="29">
        <v>60243.299232935409</v>
      </c>
      <c r="CC89" s="30">
        <v>76331.87218746182</v>
      </c>
      <c r="CD89" s="30">
        <v>90356.000907322683</v>
      </c>
      <c r="CE89" s="30">
        <v>99141.944709551215</v>
      </c>
      <c r="CF89" s="30">
        <v>125460.59504761866</v>
      </c>
      <c r="CG89" s="30">
        <v>143803.79073203003</v>
      </c>
      <c r="CH89" s="30">
        <v>157908.14308585212</v>
      </c>
      <c r="CI89" s="30">
        <v>249494.86607564637</v>
      </c>
      <c r="CJ89" s="30">
        <v>392039.43053456949</v>
      </c>
      <c r="CK89" s="30">
        <v>441380.36823086615</v>
      </c>
      <c r="CL89" s="30">
        <v>565948.43427700002</v>
      </c>
      <c r="CM89" s="30">
        <v>613006.63087900006</v>
      </c>
      <c r="CN89" s="31">
        <v>681329.92416310345</v>
      </c>
      <c r="CO89" s="29">
        <v>61792.927795069241</v>
      </c>
      <c r="CP89" s="30">
        <v>77849.662608874845</v>
      </c>
      <c r="CQ89" s="30">
        <v>92179.808565375104</v>
      </c>
      <c r="CR89" s="30">
        <v>99273.92169120202</v>
      </c>
      <c r="CS89" s="30">
        <v>126809.32711635376</v>
      </c>
      <c r="CT89" s="30">
        <v>145390.65275872589</v>
      </c>
      <c r="CU89" s="30">
        <v>159671.01056800122</v>
      </c>
      <c r="CV89" s="30">
        <v>252280.19669744195</v>
      </c>
      <c r="CW89" s="30">
        <v>397307.33806239284</v>
      </c>
      <c r="CX89" s="30">
        <v>447235.07569426583</v>
      </c>
      <c r="CY89" s="30">
        <v>576880.6391263</v>
      </c>
      <c r="CZ89" s="30">
        <v>624847.84053144779</v>
      </c>
      <c r="DA89" s="31">
        <v>695149.03565358615</v>
      </c>
      <c r="DB89" s="29">
        <v>62832.927795069241</v>
      </c>
      <c r="DC89" s="30">
        <v>79109.662608874845</v>
      </c>
      <c r="DD89" s="30">
        <v>93719.808565375104</v>
      </c>
      <c r="DE89" s="30">
        <v>101173.92169120202</v>
      </c>
      <c r="DF89" s="30">
        <v>128909.32711635376</v>
      </c>
      <c r="DG89" s="30">
        <v>147690.65275872589</v>
      </c>
      <c r="DH89" s="30">
        <v>162171.01056800122</v>
      </c>
      <c r="DI89" s="30">
        <v>256030.19669744195</v>
      </c>
      <c r="DJ89" s="30">
        <v>402122.01806239283</v>
      </c>
      <c r="DK89" s="30">
        <v>452605.29569426581</v>
      </c>
      <c r="DL89" s="30">
        <v>583454.52912630001</v>
      </c>
      <c r="DM89" s="30">
        <v>631938.38273144781</v>
      </c>
      <c r="DN89" s="31">
        <v>702926.59565358621</v>
      </c>
      <c r="DO89" s="29">
        <v>63872.927795069241</v>
      </c>
      <c r="DP89" s="30">
        <v>80369.662608874845</v>
      </c>
      <c r="DQ89" s="30">
        <v>95259.808565375104</v>
      </c>
      <c r="DR89" s="30">
        <v>103073.92169120202</v>
      </c>
      <c r="DS89" s="30">
        <v>131009.32711635376</v>
      </c>
      <c r="DT89" s="30">
        <v>149990.65275872589</v>
      </c>
      <c r="DU89" s="30">
        <v>164671.01056800122</v>
      </c>
      <c r="DV89" s="30">
        <v>259780.19669744195</v>
      </c>
      <c r="DW89" s="30">
        <v>406936.69806239282</v>
      </c>
      <c r="DX89" s="30">
        <v>457975.51569426578</v>
      </c>
      <c r="DY89" s="30">
        <v>590028.41912630002</v>
      </c>
      <c r="DZ89" s="30">
        <v>639028.92493144784</v>
      </c>
      <c r="EA89" s="31">
        <v>710704.15565358626</v>
      </c>
    </row>
    <row r="90" spans="1:131" x14ac:dyDescent="0.25">
      <c r="A90" s="17">
        <v>81</v>
      </c>
      <c r="B90" s="29">
        <v>33586.051931772927</v>
      </c>
      <c r="C90" s="30">
        <v>41973.032771765167</v>
      </c>
      <c r="D90" s="30">
        <v>49664.660386915544</v>
      </c>
      <c r="E90" s="30">
        <v>56097.867794559868</v>
      </c>
      <c r="F90" s="30">
        <v>70298.421154805765</v>
      </c>
      <c r="G90" s="30">
        <v>80554.188833962835</v>
      </c>
      <c r="H90" s="30">
        <v>88443.760196140502</v>
      </c>
      <c r="I90" s="30">
        <v>139741.141109902</v>
      </c>
      <c r="J90" s="30">
        <v>236708.99773255535</v>
      </c>
      <c r="K90" s="30">
        <v>266433.6180642437</v>
      </c>
      <c r="L90" s="30">
        <v>354660.10614399996</v>
      </c>
      <c r="M90" s="30">
        <v>377693.49429086497</v>
      </c>
      <c r="N90" s="31">
        <v>425608.32258677861</v>
      </c>
      <c r="O90" s="29">
        <v>34782.15898341663</v>
      </c>
      <c r="P90" s="30">
        <v>43315.980384196635</v>
      </c>
      <c r="Q90" s="30">
        <v>51269.006249243648</v>
      </c>
      <c r="R90" s="30">
        <v>57139.624261147052</v>
      </c>
      <c r="S90" s="30">
        <v>72683.058457751773</v>
      </c>
      <c r="T90" s="30">
        <v>83289.332363072666</v>
      </c>
      <c r="U90" s="30">
        <v>91448.661718643445</v>
      </c>
      <c r="V90" s="30">
        <v>144488.88551545664</v>
      </c>
      <c r="W90" s="30">
        <v>243482.02169689964</v>
      </c>
      <c r="X90" s="30">
        <v>273124.71230812906</v>
      </c>
      <c r="Y90" s="30">
        <v>366662.93213789997</v>
      </c>
      <c r="Z90" s="30">
        <v>378024.059906165</v>
      </c>
      <c r="AA90" s="31">
        <v>429063.10045939928</v>
      </c>
      <c r="AB90" s="29">
        <v>35581.876017576891</v>
      </c>
      <c r="AC90" s="30">
        <v>44073.653925785773</v>
      </c>
      <c r="AD90" s="30">
        <v>52175.370458708632</v>
      </c>
      <c r="AE90" s="30">
        <v>57285.864144599509</v>
      </c>
      <c r="AF90" s="30">
        <v>73895.137166168279</v>
      </c>
      <c r="AG90" s="30">
        <v>84689.305566770854</v>
      </c>
      <c r="AH90" s="30">
        <v>92990.192685888891</v>
      </c>
      <c r="AI90" s="30">
        <v>146924.50444370444</v>
      </c>
      <c r="AJ90" s="30">
        <v>250255.04566124393</v>
      </c>
      <c r="AK90" s="30">
        <v>279815.80655201443</v>
      </c>
      <c r="AL90" s="30">
        <v>383665.75813179999</v>
      </c>
      <c r="AM90" s="30">
        <v>403707.20769648853</v>
      </c>
      <c r="AN90" s="31">
        <v>458213.86674450961</v>
      </c>
      <c r="AO90" s="29">
        <v>36621.876017576891</v>
      </c>
      <c r="AP90" s="30">
        <v>45333.653925785773</v>
      </c>
      <c r="AQ90" s="30">
        <v>53715.370458708632</v>
      </c>
      <c r="AR90" s="30">
        <v>59185.864144599509</v>
      </c>
      <c r="AS90" s="30">
        <v>75995.137166168279</v>
      </c>
      <c r="AT90" s="30">
        <v>86989.305566770854</v>
      </c>
      <c r="AU90" s="30">
        <v>95490.192685888891</v>
      </c>
      <c r="AV90" s="30">
        <v>150674.50444370444</v>
      </c>
      <c r="AW90" s="30">
        <v>255069.72566124392</v>
      </c>
      <c r="AX90" s="30">
        <v>285186.0265520144</v>
      </c>
      <c r="AY90" s="30">
        <v>390239.6481318</v>
      </c>
      <c r="AZ90" s="30">
        <v>410797.74989648856</v>
      </c>
      <c r="BA90" s="31">
        <v>465991.4267445096</v>
      </c>
      <c r="BB90" s="29">
        <v>37661.876017576891</v>
      </c>
      <c r="BC90" s="30">
        <v>46593.653925785773</v>
      </c>
      <c r="BD90" s="30">
        <v>55255.370458708632</v>
      </c>
      <c r="BE90" s="30">
        <v>61085.864144599509</v>
      </c>
      <c r="BF90" s="30">
        <v>78095.137166168279</v>
      </c>
      <c r="BG90" s="30">
        <v>89289.305566770854</v>
      </c>
      <c r="BH90" s="30">
        <v>97990.192685888891</v>
      </c>
      <c r="BI90" s="30">
        <v>154424.50444370444</v>
      </c>
      <c r="BJ90" s="30">
        <v>259884.40566124392</v>
      </c>
      <c r="BK90" s="30">
        <v>290556.24655201437</v>
      </c>
      <c r="BL90" s="30">
        <v>396813.53813180001</v>
      </c>
      <c r="BM90" s="30">
        <v>417888.29209648859</v>
      </c>
      <c r="BN90" s="31">
        <v>473768.9867445096</v>
      </c>
      <c r="BO90" s="29">
        <v>59253.012096266095</v>
      </c>
      <c r="BP90" s="30">
        <v>75436.915950912356</v>
      </c>
      <c r="BQ90" s="30">
        <v>89276.855175466408</v>
      </c>
      <c r="BR90" s="30">
        <v>100731.81980220927</v>
      </c>
      <c r="BS90" s="30">
        <v>126264.24531870881</v>
      </c>
      <c r="BT90" s="30">
        <v>144695.36698713971</v>
      </c>
      <c r="BU90" s="30">
        <v>158872.49881941502</v>
      </c>
      <c r="BV90" s="30">
        <v>251018.54813467574</v>
      </c>
      <c r="BW90" s="30">
        <v>411240.74603197188</v>
      </c>
      <c r="BX90" s="30">
        <v>463258.83161242644</v>
      </c>
      <c r="BY90" s="30">
        <v>596494.755</v>
      </c>
      <c r="BZ90" s="30">
        <v>643717.88500000013</v>
      </c>
      <c r="CA90" s="31">
        <v>714526.85235000018</v>
      </c>
      <c r="CB90" s="29">
        <v>60950.433158444648</v>
      </c>
      <c r="CC90" s="30">
        <v>77113.021484742043</v>
      </c>
      <c r="CD90" s="30">
        <v>91279.407238820946</v>
      </c>
      <c r="CE90" s="30">
        <v>101196.04032158518</v>
      </c>
      <c r="CF90" s="30">
        <v>128010.42614833346</v>
      </c>
      <c r="CG90" s="30">
        <v>146725.17482238411</v>
      </c>
      <c r="CH90" s="30">
        <v>161115.50770573528</v>
      </c>
      <c r="CI90" s="30">
        <v>254562.50217506176</v>
      </c>
      <c r="CJ90" s="30">
        <v>418766.32821457664</v>
      </c>
      <c r="CK90" s="30">
        <v>471622.69941728312</v>
      </c>
      <c r="CL90" s="30">
        <v>608641.64927699999</v>
      </c>
      <c r="CM90" s="30">
        <v>658475.83587900014</v>
      </c>
      <c r="CN90" s="31">
        <v>731800.74171310361</v>
      </c>
      <c r="CO90" s="29">
        <v>62522.402331231933</v>
      </c>
      <c r="CP90" s="30">
        <v>78658.348905841602</v>
      </c>
      <c r="CQ90" s="30">
        <v>93135.240074600631</v>
      </c>
      <c r="CR90" s="30">
        <v>101379.3740850886</v>
      </c>
      <c r="CS90" s="30">
        <v>129403.33404096076</v>
      </c>
      <c r="CT90" s="30">
        <v>148362.1413632608</v>
      </c>
      <c r="CU90" s="30">
        <v>162933.21733813794</v>
      </c>
      <c r="CV90" s="30">
        <v>257434.48339425796</v>
      </c>
      <c r="CW90" s="30">
        <v>424034.23574239999</v>
      </c>
      <c r="CX90" s="30">
        <v>477477.4068806828</v>
      </c>
      <c r="CY90" s="30">
        <v>619573.85412629996</v>
      </c>
      <c r="CZ90" s="30">
        <v>670303.14466520364</v>
      </c>
      <c r="DA90" s="31">
        <v>745619.8532035863</v>
      </c>
      <c r="DB90" s="29">
        <v>63562.402331231933</v>
      </c>
      <c r="DC90" s="30">
        <v>79918.348905841602</v>
      </c>
      <c r="DD90" s="30">
        <v>94675.240074600631</v>
      </c>
      <c r="DE90" s="30">
        <v>103279.3740850886</v>
      </c>
      <c r="DF90" s="30">
        <v>131503.33404096076</v>
      </c>
      <c r="DG90" s="30">
        <v>150662.1413632608</v>
      </c>
      <c r="DH90" s="30">
        <v>165433.21733813794</v>
      </c>
      <c r="DI90" s="30">
        <v>261184.48339425796</v>
      </c>
      <c r="DJ90" s="30">
        <v>428848.91574239999</v>
      </c>
      <c r="DK90" s="30">
        <v>482847.62688068277</v>
      </c>
      <c r="DL90" s="30">
        <v>626147.74412629998</v>
      </c>
      <c r="DM90" s="30">
        <v>677393.68686520366</v>
      </c>
      <c r="DN90" s="31">
        <v>753397.41320358636</v>
      </c>
      <c r="DO90" s="29">
        <v>64602.402331231933</v>
      </c>
      <c r="DP90" s="30">
        <v>81178.348905841602</v>
      </c>
      <c r="DQ90" s="30">
        <v>96215.240074600631</v>
      </c>
      <c r="DR90" s="30">
        <v>105179.3740850886</v>
      </c>
      <c r="DS90" s="30">
        <v>133603.33404096076</v>
      </c>
      <c r="DT90" s="30">
        <v>152962.1413632608</v>
      </c>
      <c r="DU90" s="30">
        <v>167933.21733813794</v>
      </c>
      <c r="DV90" s="30">
        <v>264934.48339425796</v>
      </c>
      <c r="DW90" s="30">
        <v>433663.59574239998</v>
      </c>
      <c r="DX90" s="30">
        <v>488217.84688068274</v>
      </c>
      <c r="DY90" s="30">
        <v>632721.63412629999</v>
      </c>
      <c r="DZ90" s="30">
        <v>684484.22906520369</v>
      </c>
      <c r="EA90" s="31">
        <v>761174.97320358641</v>
      </c>
    </row>
    <row r="91" spans="1:131" x14ac:dyDescent="0.25">
      <c r="A91" s="17">
        <v>82</v>
      </c>
      <c r="B91" s="29">
        <v>33927.104350148104</v>
      </c>
      <c r="C91" s="30">
        <v>42399.569495337222</v>
      </c>
      <c r="D91" s="30">
        <v>50169.512909335572</v>
      </c>
      <c r="E91" s="30">
        <v>56665.284016993435</v>
      </c>
      <c r="F91" s="30">
        <v>71009.472503865632</v>
      </c>
      <c r="G91" s="30">
        <v>81368.974766589672</v>
      </c>
      <c r="H91" s="30">
        <v>89338.347214885987</v>
      </c>
      <c r="I91" s="30">
        <v>141154.58859951986</v>
      </c>
      <c r="J91" s="30">
        <v>249630.89565742607</v>
      </c>
      <c r="K91" s="30">
        <v>281063.16749088233</v>
      </c>
      <c r="L91" s="30">
        <v>375299.49922799994</v>
      </c>
      <c r="M91" s="30">
        <v>404132.03889122553</v>
      </c>
      <c r="N91" s="31">
        <v>450249.43041979679</v>
      </c>
      <c r="O91" s="29">
        <v>35125.940521737124</v>
      </c>
      <c r="P91" s="30">
        <v>43745.398932009804</v>
      </c>
      <c r="Q91" s="30">
        <v>51777.018149463685</v>
      </c>
      <c r="R91" s="30">
        <v>57732.134946368053</v>
      </c>
      <c r="S91" s="30">
        <v>73397.096104963261</v>
      </c>
      <c r="T91" s="30">
        <v>84107.608696791009</v>
      </c>
      <c r="U91" s="30">
        <v>92347.107778055404</v>
      </c>
      <c r="V91" s="30">
        <v>145908.43028932755</v>
      </c>
      <c r="W91" s="30">
        <v>256403.91962177036</v>
      </c>
      <c r="X91" s="30">
        <v>287754.2617347677</v>
      </c>
      <c r="Y91" s="30">
        <v>387302.32522189996</v>
      </c>
      <c r="Z91" s="30">
        <v>405462.60450652556</v>
      </c>
      <c r="AA91" s="31">
        <v>453704.20829241746</v>
      </c>
      <c r="AB91" s="29">
        <v>35795.553511355043</v>
      </c>
      <c r="AC91" s="30">
        <v>44514.511683323617</v>
      </c>
      <c r="AD91" s="30">
        <v>52696.662685177034</v>
      </c>
      <c r="AE91" s="30">
        <v>57912.67163699917</v>
      </c>
      <c r="AF91" s="30">
        <v>74628.92864969786</v>
      </c>
      <c r="AG91" s="30">
        <v>85529.915012793863</v>
      </c>
      <c r="AH91" s="30">
        <v>93913.083012538613</v>
      </c>
      <c r="AI91" s="30">
        <v>148382.67115981103</v>
      </c>
      <c r="AJ91" s="30">
        <v>263176.94358611468</v>
      </c>
      <c r="AK91" s="30">
        <v>294445.35597865307</v>
      </c>
      <c r="AL91" s="30">
        <v>407305.15121579997</v>
      </c>
      <c r="AM91" s="30">
        <v>427929.64015827788</v>
      </c>
      <c r="AN91" s="31">
        <v>478844.35317818768</v>
      </c>
      <c r="AO91" s="29">
        <v>36835.553511355043</v>
      </c>
      <c r="AP91" s="30">
        <v>45774.511683323617</v>
      </c>
      <c r="AQ91" s="30">
        <v>54236.662685177034</v>
      </c>
      <c r="AR91" s="30">
        <v>59812.67163699917</v>
      </c>
      <c r="AS91" s="30">
        <v>76728.92864969786</v>
      </c>
      <c r="AT91" s="30">
        <v>87829.915012793863</v>
      </c>
      <c r="AU91" s="30">
        <v>96413.083012538613</v>
      </c>
      <c r="AV91" s="30">
        <v>152132.67115981103</v>
      </c>
      <c r="AW91" s="30">
        <v>267991.62358611467</v>
      </c>
      <c r="AX91" s="30">
        <v>299815.57597865304</v>
      </c>
      <c r="AY91" s="30">
        <v>413879.04121579998</v>
      </c>
      <c r="AZ91" s="30">
        <v>435020.1823582779</v>
      </c>
      <c r="BA91" s="31">
        <v>486621.91317818768</v>
      </c>
      <c r="BB91" s="29">
        <v>37875.553511355043</v>
      </c>
      <c r="BC91" s="30">
        <v>47034.511683323617</v>
      </c>
      <c r="BD91" s="30">
        <v>55776.662685177034</v>
      </c>
      <c r="BE91" s="30">
        <v>61712.67163699917</v>
      </c>
      <c r="BF91" s="30">
        <v>78828.92864969786</v>
      </c>
      <c r="BG91" s="30">
        <v>90129.915012793863</v>
      </c>
      <c r="BH91" s="30">
        <v>98913.083012538613</v>
      </c>
      <c r="BI91" s="30">
        <v>155882.67115981103</v>
      </c>
      <c r="BJ91" s="30">
        <v>272806.30358611466</v>
      </c>
      <c r="BK91" s="30">
        <v>305185.79597865301</v>
      </c>
      <c r="BL91" s="30">
        <v>420452.9312158</v>
      </c>
      <c r="BM91" s="30">
        <v>442110.72455827793</v>
      </c>
      <c r="BN91" s="31">
        <v>494399.47317818768</v>
      </c>
      <c r="BO91" s="29">
        <v>59950.643390917161</v>
      </c>
      <c r="BP91" s="30">
        <v>76208.519859981287</v>
      </c>
      <c r="BQ91" s="30">
        <v>90190.88788736939</v>
      </c>
      <c r="BR91" s="30">
        <v>101760.94513525486</v>
      </c>
      <c r="BS91" s="30">
        <v>127552.85112363347</v>
      </c>
      <c r="BT91" s="30">
        <v>146171.60363459607</v>
      </c>
      <c r="BU91" s="30">
        <v>160493.15831027977</v>
      </c>
      <c r="BV91" s="30">
        <v>253579.19013024206</v>
      </c>
      <c r="BW91" s="30">
        <v>433854.06740049564</v>
      </c>
      <c r="BX91" s="30">
        <v>488860.54310904408</v>
      </c>
      <c r="BY91" s="30">
        <v>638249.38785000006</v>
      </c>
      <c r="BZ91" s="30">
        <v>686794.59000000008</v>
      </c>
      <c r="CA91" s="31">
        <v>741738.15720000013</v>
      </c>
      <c r="CB91" s="29">
        <v>61667.970855797095</v>
      </c>
      <c r="CC91" s="30">
        <v>77909.442732760275</v>
      </c>
      <c r="CD91" s="30">
        <v>92222.52106780227</v>
      </c>
      <c r="CE91" s="30">
        <v>102284.77045928103</v>
      </c>
      <c r="CF91" s="30">
        <v>129340.25532844727</v>
      </c>
      <c r="CG91" s="30">
        <v>148248.38334496989</v>
      </c>
      <c r="CH91" s="30">
        <v>162787.65920567373</v>
      </c>
      <c r="CI91" s="30">
        <v>257204.5015449645</v>
      </c>
      <c r="CJ91" s="30">
        <v>441379.6495831004</v>
      </c>
      <c r="CK91" s="30">
        <v>497224.41091390076</v>
      </c>
      <c r="CL91" s="30">
        <v>650396.28212700004</v>
      </c>
      <c r="CM91" s="30">
        <v>701552.54087900009</v>
      </c>
      <c r="CN91" s="31">
        <v>759012.04656310356</v>
      </c>
      <c r="CO91" s="29">
        <v>63262.18714574047</v>
      </c>
      <c r="CP91" s="30">
        <v>79482.135767669475</v>
      </c>
      <c r="CQ91" s="30">
        <v>94110.192593042913</v>
      </c>
      <c r="CR91" s="30">
        <v>102533.0115686413</v>
      </c>
      <c r="CS91" s="30">
        <v>130784.34532793614</v>
      </c>
      <c r="CT91" s="30">
        <v>149943.28088165555</v>
      </c>
      <c r="CU91" s="30">
        <v>164668.69967696498</v>
      </c>
      <c r="CV91" s="30">
        <v>260176.5454896047</v>
      </c>
      <c r="CW91" s="30">
        <v>446647.55711092375</v>
      </c>
      <c r="CX91" s="30">
        <v>503079.11837730044</v>
      </c>
      <c r="CY91" s="30">
        <v>661328.48697630002</v>
      </c>
      <c r="CZ91" s="30">
        <v>713344.60719333147</v>
      </c>
      <c r="DA91" s="31">
        <v>772831.15805358626</v>
      </c>
      <c r="DB91" s="29">
        <v>64302.18714574047</v>
      </c>
      <c r="DC91" s="30">
        <v>80742.135767669475</v>
      </c>
      <c r="DD91" s="30">
        <v>95650.192593042913</v>
      </c>
      <c r="DE91" s="30">
        <v>104433.0115686413</v>
      </c>
      <c r="DF91" s="30">
        <v>132884.34532793614</v>
      </c>
      <c r="DG91" s="30">
        <v>152243.28088165555</v>
      </c>
      <c r="DH91" s="30">
        <v>167168.69967696498</v>
      </c>
      <c r="DI91" s="30">
        <v>263926.5454896047</v>
      </c>
      <c r="DJ91" s="30">
        <v>451462.23711092374</v>
      </c>
      <c r="DK91" s="30">
        <v>508449.33837730042</v>
      </c>
      <c r="DL91" s="30">
        <v>667902.37697630003</v>
      </c>
      <c r="DM91" s="30">
        <v>720435.14939333149</v>
      </c>
      <c r="DN91" s="31">
        <v>780608.71805358632</v>
      </c>
      <c r="DO91" s="29">
        <v>65342.18714574047</v>
      </c>
      <c r="DP91" s="30">
        <v>82002.135767669475</v>
      </c>
      <c r="DQ91" s="30">
        <v>97190.192593042913</v>
      </c>
      <c r="DR91" s="30">
        <v>106333.0115686413</v>
      </c>
      <c r="DS91" s="30">
        <v>134984.34532793614</v>
      </c>
      <c r="DT91" s="30">
        <v>154543.28088165555</v>
      </c>
      <c r="DU91" s="30">
        <v>169668.69967696498</v>
      </c>
      <c r="DV91" s="30">
        <v>267676.5454896047</v>
      </c>
      <c r="DW91" s="30">
        <v>456276.91711092374</v>
      </c>
      <c r="DX91" s="30">
        <v>513819.55837730039</v>
      </c>
      <c r="DY91" s="30">
        <v>674476.26697630004</v>
      </c>
      <c r="DZ91" s="30">
        <v>727525.69159333152</v>
      </c>
      <c r="EA91" s="31">
        <v>788386.27805358637</v>
      </c>
    </row>
    <row r="92" spans="1:131" x14ac:dyDescent="0.25">
      <c r="A92" s="17">
        <v>83</v>
      </c>
      <c r="B92" s="29">
        <v>34275.263795287523</v>
      </c>
      <c r="C92" s="30">
        <v>42834.980383293267</v>
      </c>
      <c r="D92" s="30">
        <v>50684.862058955223</v>
      </c>
      <c r="E92" s="30">
        <v>57244.613140621055</v>
      </c>
      <c r="F92" s="30">
        <v>71735.452372996559</v>
      </c>
      <c r="G92" s="30">
        <v>82200.867126431534</v>
      </c>
      <c r="H92" s="30">
        <v>90251.716084312618</v>
      </c>
      <c r="I92" s="30">
        <v>142597.71141321395</v>
      </c>
      <c r="J92" s="30">
        <v>262910.88478081929</v>
      </c>
      <c r="K92" s="30">
        <v>296099.50147518108</v>
      </c>
      <c r="L92" s="30">
        <v>397225.72933556011</v>
      </c>
      <c r="M92" s="30">
        <v>422421.28161361098</v>
      </c>
      <c r="N92" s="31">
        <v>475585.49952451192</v>
      </c>
      <c r="O92" s="29">
        <v>35476.720160610203</v>
      </c>
      <c r="P92" s="30">
        <v>44183.576286800737</v>
      </c>
      <c r="Q92" s="30">
        <v>52295.400222989192</v>
      </c>
      <c r="R92" s="30">
        <v>58335.693538701998</v>
      </c>
      <c r="S92" s="30">
        <v>74125.94659306141</v>
      </c>
      <c r="T92" s="30">
        <v>84942.855753867931</v>
      </c>
      <c r="U92" s="30">
        <v>93264.185801753731</v>
      </c>
      <c r="V92" s="30">
        <v>147357.41356677091</v>
      </c>
      <c r="W92" s="30">
        <v>269683.90874516359</v>
      </c>
      <c r="X92" s="30">
        <v>302790.59571906645</v>
      </c>
      <c r="Y92" s="30">
        <v>408728.55532946013</v>
      </c>
      <c r="Z92" s="30">
        <v>426751.84722891101</v>
      </c>
      <c r="AA92" s="31">
        <v>479040.2773971326</v>
      </c>
      <c r="AB92" s="29">
        <v>36088.376092042905</v>
      </c>
      <c r="AC92" s="30">
        <v>44964.216301807122</v>
      </c>
      <c r="AD92" s="30">
        <v>53228.437245298024</v>
      </c>
      <c r="AE92" s="30">
        <v>58550.255260007463</v>
      </c>
      <c r="AF92" s="30">
        <v>75377.70670539797</v>
      </c>
      <c r="AG92" s="30">
        <v>86387.703148140048</v>
      </c>
      <c r="AH92" s="30">
        <v>94854.834168045491</v>
      </c>
      <c r="AI92" s="30">
        <v>149870.63798551189</v>
      </c>
      <c r="AJ92" s="30">
        <v>276456.93270950788</v>
      </c>
      <c r="AK92" s="30">
        <v>309481.68996295182</v>
      </c>
      <c r="AL92" s="30">
        <v>428231.38132336014</v>
      </c>
      <c r="AM92" s="30">
        <v>449326.12216619181</v>
      </c>
      <c r="AN92" s="31">
        <v>504380.5002882909</v>
      </c>
      <c r="AO92" s="29">
        <v>37128.376092042905</v>
      </c>
      <c r="AP92" s="30">
        <v>46224.216301807122</v>
      </c>
      <c r="AQ92" s="30">
        <v>54768.437245298024</v>
      </c>
      <c r="AR92" s="30">
        <v>60450.255260007463</v>
      </c>
      <c r="AS92" s="30">
        <v>77477.70670539797</v>
      </c>
      <c r="AT92" s="30">
        <v>88687.703148140048</v>
      </c>
      <c r="AU92" s="30">
        <v>97354.834168045491</v>
      </c>
      <c r="AV92" s="30">
        <v>153620.63798551189</v>
      </c>
      <c r="AW92" s="30">
        <v>281271.61270950787</v>
      </c>
      <c r="AX92" s="30">
        <v>314851.90996295179</v>
      </c>
      <c r="AY92" s="30">
        <v>434805.27132336015</v>
      </c>
      <c r="AZ92" s="30">
        <v>456416.66436619184</v>
      </c>
      <c r="BA92" s="31">
        <v>512158.0602882909</v>
      </c>
      <c r="BB92" s="29">
        <v>38168.376092042905</v>
      </c>
      <c r="BC92" s="30">
        <v>47484.216301807122</v>
      </c>
      <c r="BD92" s="30">
        <v>56308.437245298024</v>
      </c>
      <c r="BE92" s="30">
        <v>62350.255260007463</v>
      </c>
      <c r="BF92" s="30">
        <v>79577.70670539797</v>
      </c>
      <c r="BG92" s="30">
        <v>90987.703148140048</v>
      </c>
      <c r="BH92" s="30">
        <v>99854.834168045491</v>
      </c>
      <c r="BI92" s="30">
        <v>157370.63798551189</v>
      </c>
      <c r="BJ92" s="30">
        <v>286086.29270950786</v>
      </c>
      <c r="BK92" s="30">
        <v>320222.12996295176</v>
      </c>
      <c r="BL92" s="30">
        <v>441379.16132336017</v>
      </c>
      <c r="BM92" s="30">
        <v>463507.20656619186</v>
      </c>
      <c r="BN92" s="31">
        <v>519935.6202882909</v>
      </c>
      <c r="BO92" s="29">
        <v>60658.91378339634</v>
      </c>
      <c r="BP92" s="30">
        <v>76995.919362423112</v>
      </c>
      <c r="BQ92" s="30">
        <v>91122.017791905833</v>
      </c>
      <c r="BR92" s="30">
        <v>102811.17978151994</v>
      </c>
      <c r="BS92" s="30">
        <v>128867.95208146283</v>
      </c>
      <c r="BT92" s="30">
        <v>147678.21787304754</v>
      </c>
      <c r="BU92" s="30">
        <v>162147.1766868055</v>
      </c>
      <c r="BV92" s="30">
        <v>256192.5391651527</v>
      </c>
      <c r="BW92" s="30">
        <v>457094.04836643377</v>
      </c>
      <c r="BX92" s="30">
        <v>515174.12758156686</v>
      </c>
      <c r="BY92" s="30">
        <v>679735.59806025005</v>
      </c>
      <c r="BZ92" s="30">
        <v>732041.59500000009</v>
      </c>
      <c r="CA92" s="31">
        <v>797925.33854999999</v>
      </c>
      <c r="CB92" s="29">
        <v>62396.171308886609</v>
      </c>
      <c r="CC92" s="30">
        <v>78721.631731839851</v>
      </c>
      <c r="CD92" s="30">
        <v>93182.71340925344</v>
      </c>
      <c r="CE92" s="30">
        <v>103393.61135431353</v>
      </c>
      <c r="CF92" s="30">
        <v>130696.62381047381</v>
      </c>
      <c r="CG92" s="30">
        <v>149802.02815463959</v>
      </c>
      <c r="CH92" s="30">
        <v>164493.23440365377</v>
      </c>
      <c r="CI92" s="30">
        <v>259899.31035777298</v>
      </c>
      <c r="CJ92" s="30">
        <v>464619.63054903853</v>
      </c>
      <c r="CK92" s="30">
        <v>523537.99538642354</v>
      </c>
      <c r="CL92" s="30">
        <v>691882.49233725003</v>
      </c>
      <c r="CM92" s="30">
        <v>746799.5458790001</v>
      </c>
      <c r="CN92" s="31">
        <v>815199.22791310342</v>
      </c>
      <c r="CO92" s="29">
        <v>64012.553626012254</v>
      </c>
      <c r="CP92" s="30">
        <v>80321.538377310615</v>
      </c>
      <c r="CQ92" s="30">
        <v>95102.070135935239</v>
      </c>
      <c r="CR92" s="30">
        <v>103705.67717907179</v>
      </c>
      <c r="CS92" s="30">
        <v>132191.47633772498</v>
      </c>
      <c r="CT92" s="30">
        <v>151554.4052620033</v>
      </c>
      <c r="CU92" s="30">
        <v>166437.11765446671</v>
      </c>
      <c r="CV92" s="30">
        <v>262970.64589405741</v>
      </c>
      <c r="CW92" s="30">
        <v>469887.53807686188</v>
      </c>
      <c r="CX92" s="30">
        <v>529392.70284982317</v>
      </c>
      <c r="CY92" s="30">
        <v>702814.69718655001</v>
      </c>
      <c r="CZ92" s="30">
        <v>758599.47680272395</v>
      </c>
      <c r="DA92" s="31">
        <v>829018.33940358611</v>
      </c>
      <c r="DB92" s="29">
        <v>65052.553626012254</v>
      </c>
      <c r="DC92" s="30">
        <v>81581.538377310615</v>
      </c>
      <c r="DD92" s="30">
        <v>96642.070135935239</v>
      </c>
      <c r="DE92" s="30">
        <v>105605.67717907179</v>
      </c>
      <c r="DF92" s="30">
        <v>134291.47633772498</v>
      </c>
      <c r="DG92" s="30">
        <v>153854.4052620033</v>
      </c>
      <c r="DH92" s="30">
        <v>168937.11765446671</v>
      </c>
      <c r="DI92" s="30">
        <v>266720.64589405741</v>
      </c>
      <c r="DJ92" s="30">
        <v>474702.21807686187</v>
      </c>
      <c r="DK92" s="30">
        <v>534762.92284982314</v>
      </c>
      <c r="DL92" s="30">
        <v>709388.58718655002</v>
      </c>
      <c r="DM92" s="30">
        <v>765690.01900272397</v>
      </c>
      <c r="DN92" s="31">
        <v>836795.89940358617</v>
      </c>
      <c r="DO92" s="29">
        <v>66092.553626012261</v>
      </c>
      <c r="DP92" s="30">
        <v>82841.538377310615</v>
      </c>
      <c r="DQ92" s="30">
        <v>98182.070135935239</v>
      </c>
      <c r="DR92" s="30">
        <v>107505.67717907179</v>
      </c>
      <c r="DS92" s="30">
        <v>136391.47633772498</v>
      </c>
      <c r="DT92" s="30">
        <v>156154.4052620033</v>
      </c>
      <c r="DU92" s="30">
        <v>171437.11765446671</v>
      </c>
      <c r="DV92" s="30">
        <v>270470.64589405741</v>
      </c>
      <c r="DW92" s="30">
        <v>479516.89807686186</v>
      </c>
      <c r="DX92" s="30">
        <v>540133.14284982311</v>
      </c>
      <c r="DY92" s="30">
        <v>715962.47718655004</v>
      </c>
      <c r="DZ92" s="30">
        <v>772780.561202724</v>
      </c>
      <c r="EA92" s="31">
        <v>844573.45940358622</v>
      </c>
    </row>
    <row r="93" spans="1:131" x14ac:dyDescent="0.25">
      <c r="A93" s="17">
        <v>84</v>
      </c>
      <c r="B93" s="29">
        <v>34630.748578426777</v>
      </c>
      <c r="C93" s="30">
        <v>43279.538723419471</v>
      </c>
      <c r="D93" s="30">
        <v>51211.031435034041</v>
      </c>
      <c r="E93" s="30">
        <v>57836.217659237329</v>
      </c>
      <c r="F93" s="30">
        <v>72476.815017278859</v>
      </c>
      <c r="G93" s="30">
        <v>83050.386439396636</v>
      </c>
      <c r="H93" s="30">
        <v>91184.438311244128</v>
      </c>
      <c r="I93" s="30">
        <v>144071.41253176573</v>
      </c>
      <c r="J93" s="30">
        <v>276591.6339242839</v>
      </c>
      <c r="K93" s="30">
        <v>311590.80551095109</v>
      </c>
      <c r="L93" s="30">
        <v>417466.18802317139</v>
      </c>
      <c r="M93" s="30">
        <v>439318.13287815545</v>
      </c>
      <c r="N93" s="31">
        <v>501696.14503730991</v>
      </c>
      <c r="O93" s="29">
        <v>35834.720551300139</v>
      </c>
      <c r="P93" s="30">
        <v>44630.790361848834</v>
      </c>
      <c r="Q93" s="30">
        <v>52824.48113922785</v>
      </c>
      <c r="R93" s="30">
        <v>58950.686476289717</v>
      </c>
      <c r="S93" s="30">
        <v>74870.068777404478</v>
      </c>
      <c r="T93" s="30">
        <v>85795.59947734153</v>
      </c>
      <c r="U93" s="30">
        <v>94200.473263431995</v>
      </c>
      <c r="V93" s="30">
        <v>148836.74775622255</v>
      </c>
      <c r="W93" s="30">
        <v>283364.65788862819</v>
      </c>
      <c r="X93" s="30">
        <v>318281.8997548364</v>
      </c>
      <c r="Y93" s="30">
        <v>430469.0140170714</v>
      </c>
      <c r="Z93" s="30">
        <v>448648.69849345548</v>
      </c>
      <c r="AA93" s="31">
        <v>505150.92290993058</v>
      </c>
      <c r="AB93" s="29">
        <v>36456.078083919478</v>
      </c>
      <c r="AC93" s="30">
        <v>45423.052668207732</v>
      </c>
      <c r="AD93" s="30">
        <v>53771.030923606071</v>
      </c>
      <c r="AE93" s="30">
        <v>59199.002413298964</v>
      </c>
      <c r="AF93" s="30">
        <v>76141.937957204835</v>
      </c>
      <c r="AG93" s="30">
        <v>87263.204770434953</v>
      </c>
      <c r="AH93" s="30">
        <v>95816.033460926439</v>
      </c>
      <c r="AI93" s="30">
        <v>151389.33286826379</v>
      </c>
      <c r="AJ93" s="30">
        <v>290137.68185297248</v>
      </c>
      <c r="AK93" s="30">
        <v>324972.99399872171</v>
      </c>
      <c r="AL93" s="30">
        <v>451471.84001097141</v>
      </c>
      <c r="AM93" s="30">
        <v>471792.42827450141</v>
      </c>
      <c r="AN93" s="31">
        <v>531209.34344638046</v>
      </c>
      <c r="AO93" s="29">
        <v>37496.078083919478</v>
      </c>
      <c r="AP93" s="30">
        <v>46683.052668207732</v>
      </c>
      <c r="AQ93" s="30">
        <v>55311.030923606071</v>
      </c>
      <c r="AR93" s="30">
        <v>61099.002413298964</v>
      </c>
      <c r="AS93" s="30">
        <v>78241.937957204835</v>
      </c>
      <c r="AT93" s="30">
        <v>89563.204770434953</v>
      </c>
      <c r="AU93" s="30">
        <v>98316.033460926439</v>
      </c>
      <c r="AV93" s="30">
        <v>155139.33286826379</v>
      </c>
      <c r="AW93" s="30">
        <v>294952.36185297248</v>
      </c>
      <c r="AX93" s="30">
        <v>330343.21399872168</v>
      </c>
      <c r="AY93" s="30">
        <v>458045.73001097143</v>
      </c>
      <c r="AZ93" s="30">
        <v>478882.97047450143</v>
      </c>
      <c r="BA93" s="31">
        <v>538986.90344638051</v>
      </c>
      <c r="BB93" s="29">
        <v>38536.078083919478</v>
      </c>
      <c r="BC93" s="30">
        <v>47943.052668207732</v>
      </c>
      <c r="BD93" s="30">
        <v>56851.030923606071</v>
      </c>
      <c r="BE93" s="30">
        <v>62999.002413298964</v>
      </c>
      <c r="BF93" s="30">
        <v>80341.937957204835</v>
      </c>
      <c r="BG93" s="30">
        <v>91863.204770434953</v>
      </c>
      <c r="BH93" s="30">
        <v>100816.03346092644</v>
      </c>
      <c r="BI93" s="30">
        <v>158889.33286826379</v>
      </c>
      <c r="BJ93" s="30">
        <v>299767.04185297247</v>
      </c>
      <c r="BK93" s="30">
        <v>335713.43399872165</v>
      </c>
      <c r="BL93" s="30">
        <v>464619.62001097144</v>
      </c>
      <c r="BM93" s="30">
        <v>485973.51267450146</v>
      </c>
      <c r="BN93" s="31">
        <v>546764.46344638057</v>
      </c>
      <c r="BO93" s="29">
        <v>61378.089189608356</v>
      </c>
      <c r="BP93" s="30">
        <v>77799.615364696874</v>
      </c>
      <c r="BQ93" s="30">
        <v>92072.4409068682</v>
      </c>
      <c r="BR93" s="30">
        <v>103883.19084922691</v>
      </c>
      <c r="BS93" s="30">
        <v>130210.38251069403</v>
      </c>
      <c r="BT93" s="30">
        <v>149216.16487158526</v>
      </c>
      <c r="BU93" s="30">
        <v>163835.60247584461</v>
      </c>
      <c r="BV93" s="30">
        <v>258860.25191183449</v>
      </c>
      <c r="BW93" s="30">
        <v>481035.35936749686</v>
      </c>
      <c r="BX93" s="30">
        <v>542283.90964416438</v>
      </c>
      <c r="BY93" s="30">
        <v>723918.41193416622</v>
      </c>
      <c r="BZ93" s="30">
        <v>779779</v>
      </c>
      <c r="CA93" s="31">
        <v>849959.11</v>
      </c>
      <c r="CB93" s="29">
        <v>63135.309190621141</v>
      </c>
      <c r="CC93" s="30">
        <v>79550.104062952625</v>
      </c>
      <c r="CD93" s="30">
        <v>94162.193382776633</v>
      </c>
      <c r="CE93" s="30">
        <v>104523.27798063241</v>
      </c>
      <c r="CF93" s="30">
        <v>132080.38071146616</v>
      </c>
      <c r="CG93" s="30">
        <v>151387.08132207871</v>
      </c>
      <c r="CH93" s="30">
        <v>166233.30057214844</v>
      </c>
      <c r="CI93" s="30">
        <v>262648.61490399454</v>
      </c>
      <c r="CJ93" s="30">
        <v>488560.94155010162</v>
      </c>
      <c r="CK93" s="30">
        <v>550647.777449021</v>
      </c>
      <c r="CL93" s="30">
        <v>736065.3062111662</v>
      </c>
      <c r="CM93" s="30">
        <v>794536.95087900001</v>
      </c>
      <c r="CN93" s="31">
        <v>867232.99936310342</v>
      </c>
      <c r="CO93" s="29">
        <v>64773.78888612731</v>
      </c>
      <c r="CP93" s="30">
        <v>81177.091747318947</v>
      </c>
      <c r="CQ93" s="30">
        <v>96113.098405743833</v>
      </c>
      <c r="CR93" s="30">
        <v>104898.12485824281</v>
      </c>
      <c r="CS93" s="30">
        <v>133625.61081558993</v>
      </c>
      <c r="CT93" s="30">
        <v>153196.52514394149</v>
      </c>
      <c r="CU93" s="30">
        <v>168239.58085536081</v>
      </c>
      <c r="CV93" s="30">
        <v>265818.53775147011</v>
      </c>
      <c r="CW93" s="30">
        <v>493828.84907792497</v>
      </c>
      <c r="CX93" s="30">
        <v>556502.48491242062</v>
      </c>
      <c r="CY93" s="30">
        <v>746997.51106046617</v>
      </c>
      <c r="CZ93" s="30">
        <v>806337.58953708061</v>
      </c>
      <c r="DA93" s="31">
        <v>881052.11085358611</v>
      </c>
      <c r="DB93" s="29">
        <v>65813.78888612731</v>
      </c>
      <c r="DC93" s="30">
        <v>82437.091747318947</v>
      </c>
      <c r="DD93" s="30">
        <v>97653.098405743833</v>
      </c>
      <c r="DE93" s="30">
        <v>106798.12485824281</v>
      </c>
      <c r="DF93" s="30">
        <v>135725.61081558993</v>
      </c>
      <c r="DG93" s="30">
        <v>155496.52514394149</v>
      </c>
      <c r="DH93" s="30">
        <v>170739.58085536081</v>
      </c>
      <c r="DI93" s="30">
        <v>269568.53775147011</v>
      </c>
      <c r="DJ93" s="30">
        <v>498643.52907792496</v>
      </c>
      <c r="DK93" s="30">
        <v>561872.7049124206</v>
      </c>
      <c r="DL93" s="30">
        <v>753571.40106046619</v>
      </c>
      <c r="DM93" s="30">
        <v>813428.13173708064</v>
      </c>
      <c r="DN93" s="31">
        <v>888829.67085358617</v>
      </c>
      <c r="DO93" s="29">
        <v>66853.78888612731</v>
      </c>
      <c r="DP93" s="30">
        <v>83697.091747318947</v>
      </c>
      <c r="DQ93" s="30">
        <v>99193.098405743833</v>
      </c>
      <c r="DR93" s="30">
        <v>108698.12485824281</v>
      </c>
      <c r="DS93" s="30">
        <v>137825.61081558993</v>
      </c>
      <c r="DT93" s="30">
        <v>157796.52514394149</v>
      </c>
      <c r="DU93" s="30">
        <v>173239.58085536081</v>
      </c>
      <c r="DV93" s="30">
        <v>273318.53775147011</v>
      </c>
      <c r="DW93" s="30">
        <v>503458.20907792496</v>
      </c>
      <c r="DX93" s="30">
        <v>567242.92491242057</v>
      </c>
      <c r="DY93" s="30">
        <v>760145.2910604662</v>
      </c>
      <c r="DZ93" s="30">
        <v>820518.67393708066</v>
      </c>
      <c r="EA93" s="31">
        <v>896607.23085358622</v>
      </c>
    </row>
    <row r="94" spans="1:131" x14ac:dyDescent="0.25">
      <c r="A94" s="17">
        <v>85</v>
      </c>
      <c r="B94" s="32">
        <v>34975.560466613751</v>
      </c>
      <c r="C94" s="33">
        <v>43710.751638724629</v>
      </c>
      <c r="D94" s="33">
        <v>51721.406220569508</v>
      </c>
      <c r="E94" s="33">
        <v>58440.475742939445</v>
      </c>
      <c r="F94" s="33">
        <v>73234.034336377576</v>
      </c>
      <c r="G94" s="33">
        <v>83918.075741907145</v>
      </c>
      <c r="H94" s="33">
        <v>92137.110117724296</v>
      </c>
      <c r="I94" s="33">
        <v>145576.6339860044</v>
      </c>
      <c r="J94" s="33">
        <v>290542.59140210866</v>
      </c>
      <c r="K94" s="33">
        <v>327389.56645394856</v>
      </c>
      <c r="L94" s="33">
        <v>438340.84290667746</v>
      </c>
      <c r="M94" s="33">
        <v>465677.22085084481</v>
      </c>
      <c r="N94" s="34">
        <v>528332.57265786966</v>
      </c>
      <c r="O94" s="32">
        <v>36181.992492516008</v>
      </c>
      <c r="P94" s="33">
        <v>45064.600120963638</v>
      </c>
      <c r="Q94" s="33">
        <v>53337.702919330302</v>
      </c>
      <c r="R94" s="33">
        <v>59577.515918630292</v>
      </c>
      <c r="S94" s="33">
        <v>75629.940963533882</v>
      </c>
      <c r="T94" s="33">
        <v>86666.388092734342</v>
      </c>
      <c r="U94" s="33">
        <v>95156.572102638063</v>
      </c>
      <c r="V94" s="33">
        <v>150347.38392216814</v>
      </c>
      <c r="W94" s="33">
        <v>297315.61536645296</v>
      </c>
      <c r="X94" s="33">
        <v>334080.66069783387</v>
      </c>
      <c r="Y94" s="33">
        <v>451343.66890057747</v>
      </c>
      <c r="Z94" s="33">
        <v>474007.78646614484</v>
      </c>
      <c r="AA94" s="34">
        <v>531787.3505304904</v>
      </c>
      <c r="AB94" s="32">
        <v>36812.804124877286</v>
      </c>
      <c r="AC94" s="33">
        <v>45868.181741838656</v>
      </c>
      <c r="AD94" s="33">
        <v>54297.410238186611</v>
      </c>
      <c r="AE94" s="33">
        <v>59859.318421160737</v>
      </c>
      <c r="AF94" s="33">
        <v>76922.10931324758</v>
      </c>
      <c r="AG94" s="33">
        <v>88156.977888583016</v>
      </c>
      <c r="AH94" s="33">
        <v>96797.293676067318</v>
      </c>
      <c r="AI94" s="33">
        <v>152939.72400818637</v>
      </c>
      <c r="AJ94" s="33">
        <v>304088.63933079725</v>
      </c>
      <c r="AK94" s="33">
        <v>340771.75494171918</v>
      </c>
      <c r="AL94" s="33">
        <v>472346.49489447748</v>
      </c>
      <c r="AM94" s="33">
        <v>495382.04968822649</v>
      </c>
      <c r="AN94" s="34">
        <v>555767.04692567594</v>
      </c>
      <c r="AO94" s="32">
        <v>37852.804124877286</v>
      </c>
      <c r="AP94" s="33">
        <v>47128.181741838656</v>
      </c>
      <c r="AQ94" s="33">
        <v>55837.410238186611</v>
      </c>
      <c r="AR94" s="33">
        <v>61759.318421160737</v>
      </c>
      <c r="AS94" s="33">
        <v>79022.10931324758</v>
      </c>
      <c r="AT94" s="33">
        <v>90456.977888583016</v>
      </c>
      <c r="AU94" s="33">
        <v>99297.293676067318</v>
      </c>
      <c r="AV94" s="33">
        <v>156689.72400818637</v>
      </c>
      <c r="AW94" s="33">
        <v>308903.31933079724</v>
      </c>
      <c r="AX94" s="33">
        <v>346141.97494171915</v>
      </c>
      <c r="AY94" s="33">
        <v>478920.38489447749</v>
      </c>
      <c r="AZ94" s="33">
        <v>502472.59188822651</v>
      </c>
      <c r="BA94" s="34">
        <v>563544.60692567599</v>
      </c>
      <c r="BB94" s="32">
        <v>38892.804124877286</v>
      </c>
      <c r="BC94" s="33">
        <v>48388.181741838656</v>
      </c>
      <c r="BD94" s="33">
        <v>57377.410238186611</v>
      </c>
      <c r="BE94" s="33">
        <v>63659.318421160737</v>
      </c>
      <c r="BF94" s="33">
        <v>81122.10931324758</v>
      </c>
      <c r="BG94" s="33">
        <v>92756.977888583016</v>
      </c>
      <c r="BH94" s="33">
        <v>101797.29367606732</v>
      </c>
      <c r="BI94" s="33">
        <v>160439.72400818637</v>
      </c>
      <c r="BJ94" s="33">
        <v>313717.99933079723</v>
      </c>
      <c r="BK94" s="33">
        <v>351512.19494171912</v>
      </c>
      <c r="BL94" s="33">
        <v>485494.27489447751</v>
      </c>
      <c r="BM94" s="33">
        <v>509563.13408822654</v>
      </c>
      <c r="BN94" s="34">
        <v>571322.16692567605</v>
      </c>
      <c r="BO94" s="32">
        <v>62076.103398164625</v>
      </c>
      <c r="BP94" s="33">
        <v>78579.181407615382</v>
      </c>
      <c r="BQ94" s="33">
        <v>92994.570861053537</v>
      </c>
      <c r="BR94" s="33">
        <v>104977.67310527027</v>
      </c>
      <c r="BS94" s="33">
        <v>131581.01143362751</v>
      </c>
      <c r="BT94" s="33">
        <v>150786.43960960928</v>
      </c>
      <c r="BU94" s="33">
        <v>165559.52791386814</v>
      </c>
      <c r="BV94" s="33">
        <v>261584.05410391168</v>
      </c>
      <c r="BW94" s="33">
        <v>505449.53495369013</v>
      </c>
      <c r="BX94" s="33">
        <v>569931.74129440996</v>
      </c>
      <c r="BY94" s="33">
        <v>763733.92459054536</v>
      </c>
      <c r="BZ94" s="33">
        <v>824033.80500000005</v>
      </c>
      <c r="CA94" s="34">
        <v>898196.84745</v>
      </c>
      <c r="CB94" s="32">
        <v>63853.37446649983</v>
      </c>
      <c r="CC94" s="33">
        <v>80354.498752959829</v>
      </c>
      <c r="CD94" s="33">
        <v>95113.447088337271</v>
      </c>
      <c r="CE94" s="33">
        <v>105674.51334111093</v>
      </c>
      <c r="CF94" s="33">
        <v>133492.41102090463</v>
      </c>
      <c r="CG94" s="33">
        <v>153004.55603925188</v>
      </c>
      <c r="CH94" s="33">
        <v>168008.97011151988</v>
      </c>
      <c r="CI94" s="33">
        <v>265454.17277620145</v>
      </c>
      <c r="CJ94" s="33">
        <v>512975.1171362949</v>
      </c>
      <c r="CK94" s="33">
        <v>578295.60909926658</v>
      </c>
      <c r="CL94" s="33">
        <v>775880.81886754534</v>
      </c>
      <c r="CM94" s="33">
        <v>838791.75587900006</v>
      </c>
      <c r="CN94" s="34">
        <v>915470.73681310343</v>
      </c>
      <c r="CO94" s="32">
        <v>65513.98143252272</v>
      </c>
      <c r="CP94" s="33">
        <v>82008.546505123508</v>
      </c>
      <c r="CQ94" s="33">
        <v>97095.886301957202</v>
      </c>
      <c r="CR94" s="33">
        <v>106111.13814909039</v>
      </c>
      <c r="CS94" s="33">
        <v>135087.66877814208</v>
      </c>
      <c r="CT94" s="33">
        <v>154870.6927669241</v>
      </c>
      <c r="CU94" s="33">
        <v>170077.24449629601</v>
      </c>
      <c r="CV94" s="33">
        <v>268722.04630414769</v>
      </c>
      <c r="CW94" s="33">
        <v>518243.02466411825</v>
      </c>
      <c r="CX94" s="33">
        <v>584150.31656266621</v>
      </c>
      <c r="CY94" s="33">
        <v>786813.02371684532</v>
      </c>
      <c r="CZ94" s="33">
        <v>850610.37940749165</v>
      </c>
      <c r="DA94" s="34">
        <v>929289.84830358613</v>
      </c>
      <c r="DB94" s="32">
        <v>66553.98143252272</v>
      </c>
      <c r="DC94" s="33">
        <v>83268.546505123508</v>
      </c>
      <c r="DD94" s="33">
        <v>98635.886301957202</v>
      </c>
      <c r="DE94" s="33">
        <v>108011.13814909039</v>
      </c>
      <c r="DF94" s="33">
        <v>137187.66877814208</v>
      </c>
      <c r="DG94" s="33">
        <v>157170.6927669241</v>
      </c>
      <c r="DH94" s="33">
        <v>172577.24449629601</v>
      </c>
      <c r="DI94" s="33">
        <v>272472.04630414769</v>
      </c>
      <c r="DJ94" s="33">
        <v>523057.70466411824</v>
      </c>
      <c r="DK94" s="33">
        <v>589520.53656266618</v>
      </c>
      <c r="DL94" s="33">
        <v>793386.91371684533</v>
      </c>
      <c r="DM94" s="33">
        <v>857700.92160749168</v>
      </c>
      <c r="DN94" s="34">
        <v>937067.40830358618</v>
      </c>
      <c r="DO94" s="32">
        <v>67593.98143252272</v>
      </c>
      <c r="DP94" s="33">
        <v>84528.546505123508</v>
      </c>
      <c r="DQ94" s="33">
        <v>100175.8863019572</v>
      </c>
      <c r="DR94" s="33">
        <v>109911.13814909039</v>
      </c>
      <c r="DS94" s="33">
        <v>139287.66877814208</v>
      </c>
      <c r="DT94" s="33">
        <v>159470.6927669241</v>
      </c>
      <c r="DU94" s="33">
        <v>175077.24449629601</v>
      </c>
      <c r="DV94" s="33">
        <v>276222.04630414769</v>
      </c>
      <c r="DW94" s="33">
        <v>527872.38466411829</v>
      </c>
      <c r="DX94" s="33">
        <v>594890.75656266615</v>
      </c>
      <c r="DY94" s="33">
        <v>799960.80371684534</v>
      </c>
      <c r="DZ94" s="33">
        <v>864791.4638074917</v>
      </c>
      <c r="EA94" s="34">
        <v>944844.96830358624</v>
      </c>
    </row>
    <row r="98" spans="2:14" ht="26.25" customHeight="1" x14ac:dyDescent="0.25">
      <c r="B98" s="20"/>
    </row>
    <row r="99" spans="2:14" x14ac:dyDescent="0.25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</row>
    <row r="100" spans="2:14" x14ac:dyDescent="0.2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</sheetData>
  <sheetProtection password="9182" sheet="1" objects="1" scenarios="1" sort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7"/>
  <sheetViews>
    <sheetView zoomScale="75" zoomScaleNormal="75" workbookViewId="0">
      <selection activeCell="C29" sqref="C29"/>
    </sheetView>
  </sheetViews>
  <sheetFormatPr defaultRowHeight="15" x14ac:dyDescent="0.25"/>
  <cols>
    <col min="1" max="1" width="12.28515625" customWidth="1"/>
    <col min="2" max="2" width="10" bestFit="1" customWidth="1"/>
    <col min="3" max="3" width="22.5703125" bestFit="1" customWidth="1"/>
    <col min="4" max="4" width="9.140625" customWidth="1"/>
    <col min="11" max="11" width="36.85546875" bestFit="1" customWidth="1"/>
    <col min="12" max="14" width="28.85546875" customWidth="1"/>
  </cols>
  <sheetData>
    <row r="2" spans="1:15" x14ac:dyDescent="0.25">
      <c r="A2" s="21" t="s">
        <v>47</v>
      </c>
      <c r="B2" s="19" t="s">
        <v>44</v>
      </c>
      <c r="K2" s="21" t="s">
        <v>55</v>
      </c>
      <c r="L2" s="19" t="s">
        <v>48</v>
      </c>
    </row>
    <row r="4" spans="1:15" x14ac:dyDescent="0.25">
      <c r="A4" s="11" t="s">
        <v>3</v>
      </c>
      <c r="B4" s="11" t="s">
        <v>1</v>
      </c>
      <c r="C4" s="11" t="s">
        <v>45</v>
      </c>
      <c r="D4" s="11" t="s">
        <v>46</v>
      </c>
      <c r="K4" s="11" t="s">
        <v>49</v>
      </c>
      <c r="L4" s="11" t="s">
        <v>50</v>
      </c>
      <c r="M4" s="11"/>
      <c r="N4" s="11"/>
      <c r="O4" s="11" t="s">
        <v>51</v>
      </c>
    </row>
    <row r="5" spans="1:15" x14ac:dyDescent="0.25">
      <c r="A5" s="13" t="s">
        <v>99</v>
      </c>
      <c r="B5" s="11" t="s">
        <v>92</v>
      </c>
      <c r="C5" s="23">
        <v>1000</v>
      </c>
      <c r="D5" s="83">
        <v>0.14000000000000001</v>
      </c>
      <c r="K5" s="11" t="s">
        <v>52</v>
      </c>
      <c r="L5" s="235" t="s">
        <v>53</v>
      </c>
      <c r="M5" s="236"/>
      <c r="N5" s="237"/>
      <c r="O5" s="22">
        <v>0</v>
      </c>
    </row>
    <row r="6" spans="1:15" x14ac:dyDescent="0.25">
      <c r="A6" s="13" t="s">
        <v>99</v>
      </c>
      <c r="B6" s="11" t="s">
        <v>93</v>
      </c>
      <c r="C6" s="23">
        <v>1000</v>
      </c>
      <c r="D6" s="83">
        <v>0.12</v>
      </c>
      <c r="K6" s="11" t="s">
        <v>54</v>
      </c>
      <c r="L6" s="235" t="s">
        <v>34</v>
      </c>
      <c r="M6" s="236"/>
      <c r="N6" s="237"/>
      <c r="O6" s="22">
        <v>0.15</v>
      </c>
    </row>
    <row r="7" spans="1:15" x14ac:dyDescent="0.25">
      <c r="A7" s="13" t="s">
        <v>99</v>
      </c>
      <c r="B7" s="11" t="s">
        <v>94</v>
      </c>
      <c r="C7" s="23">
        <v>1000</v>
      </c>
      <c r="D7" s="83">
        <v>0.1</v>
      </c>
    </row>
    <row r="8" spans="1:15" x14ac:dyDescent="0.25">
      <c r="A8" s="13" t="s">
        <v>23</v>
      </c>
      <c r="B8" s="11" t="s">
        <v>22</v>
      </c>
      <c r="C8" s="23">
        <v>2000</v>
      </c>
      <c r="D8" s="83">
        <v>0.16</v>
      </c>
    </row>
    <row r="9" spans="1:15" x14ac:dyDescent="0.25">
      <c r="A9" s="13" t="s">
        <v>23</v>
      </c>
      <c r="B9" s="11" t="s">
        <v>25</v>
      </c>
      <c r="C9" s="23">
        <v>2000</v>
      </c>
      <c r="D9" s="83">
        <v>0.14000000000000001</v>
      </c>
      <c r="K9" s="19" t="s">
        <v>56</v>
      </c>
      <c r="L9" s="24"/>
    </row>
    <row r="10" spans="1:15" x14ac:dyDescent="0.25">
      <c r="A10" s="13" t="s">
        <v>23</v>
      </c>
      <c r="B10" s="11" t="s">
        <v>27</v>
      </c>
      <c r="C10" s="23">
        <v>2000</v>
      </c>
      <c r="D10" s="83">
        <v>0.12</v>
      </c>
      <c r="K10" s="11" t="s">
        <v>57</v>
      </c>
      <c r="L10" s="11" t="s">
        <v>58</v>
      </c>
    </row>
    <row r="11" spans="1:15" x14ac:dyDescent="0.25">
      <c r="A11" s="13" t="s">
        <v>23</v>
      </c>
      <c r="B11" s="11" t="s">
        <v>29</v>
      </c>
      <c r="C11" s="23">
        <v>2000</v>
      </c>
      <c r="D11" s="83">
        <v>0.1</v>
      </c>
      <c r="K11" s="11">
        <v>1</v>
      </c>
      <c r="L11" s="83">
        <v>0</v>
      </c>
    </row>
    <row r="12" spans="1:15" x14ac:dyDescent="0.25">
      <c r="A12" s="13" t="s">
        <v>23</v>
      </c>
      <c r="B12" s="11" t="s">
        <v>35</v>
      </c>
      <c r="C12" s="23">
        <v>2000</v>
      </c>
      <c r="D12" s="83">
        <v>7.0000000000000007E-2</v>
      </c>
      <c r="K12" s="11">
        <v>2</v>
      </c>
      <c r="L12" s="83">
        <v>7.4999999999999997E-2</v>
      </c>
    </row>
    <row r="13" spans="1:15" x14ac:dyDescent="0.25">
      <c r="A13" s="13" t="s">
        <v>4</v>
      </c>
      <c r="B13" s="11" t="s">
        <v>2</v>
      </c>
      <c r="C13" s="23">
        <v>5000</v>
      </c>
      <c r="D13" s="83">
        <v>0.06</v>
      </c>
      <c r="K13" s="11">
        <v>3</v>
      </c>
      <c r="L13" s="83">
        <v>0.12</v>
      </c>
    </row>
    <row r="14" spans="1:15" x14ac:dyDescent="0.25">
      <c r="A14" s="13" t="s">
        <v>4</v>
      </c>
      <c r="B14" s="11" t="s">
        <v>32</v>
      </c>
      <c r="C14" s="23">
        <v>5000</v>
      </c>
      <c r="D14" s="83">
        <v>5.5E-2</v>
      </c>
    </row>
    <row r="15" spans="1:15" x14ac:dyDescent="0.25">
      <c r="A15" s="13" t="s">
        <v>4</v>
      </c>
      <c r="B15" s="11" t="s">
        <v>35</v>
      </c>
      <c r="C15" s="23">
        <v>5000</v>
      </c>
      <c r="D15" s="83">
        <v>0.05</v>
      </c>
      <c r="K15" s="100"/>
      <c r="L15" s="81"/>
    </row>
    <row r="16" spans="1:15" x14ac:dyDescent="0.25">
      <c r="A16" s="13" t="s">
        <v>4</v>
      </c>
      <c r="B16" s="11" t="s">
        <v>36</v>
      </c>
      <c r="C16" s="23">
        <v>5000</v>
      </c>
      <c r="D16" s="83">
        <v>4.4999999999999998E-2</v>
      </c>
    </row>
    <row r="17" spans="1:16" x14ac:dyDescent="0.25">
      <c r="A17" s="13" t="s">
        <v>4</v>
      </c>
      <c r="B17" s="11" t="s">
        <v>37</v>
      </c>
      <c r="C17" s="23">
        <v>5000</v>
      </c>
      <c r="D17" s="83">
        <v>0.04</v>
      </c>
    </row>
    <row r="20" spans="1:16" x14ac:dyDescent="0.25">
      <c r="A20" s="19" t="s">
        <v>95</v>
      </c>
    </row>
    <row r="21" spans="1:16" x14ac:dyDescent="0.25">
      <c r="A21" s="84" t="s">
        <v>96</v>
      </c>
    </row>
    <row r="23" spans="1:16" ht="15" customHeight="1" x14ac:dyDescent="0.25">
      <c r="B23" s="86"/>
      <c r="C23" s="238" t="s">
        <v>97</v>
      </c>
      <c r="D23" s="238"/>
      <c r="E23" s="238"/>
      <c r="F23" s="238"/>
      <c r="G23" s="238"/>
      <c r="H23" s="238"/>
      <c r="I23" s="238"/>
      <c r="J23" s="238"/>
      <c r="L23" s="100" t="s">
        <v>106</v>
      </c>
      <c r="M23" s="81"/>
    </row>
    <row r="24" spans="1:16" x14ac:dyDescent="0.25">
      <c r="A24" s="11" t="s">
        <v>3</v>
      </c>
      <c r="B24" s="87" t="s">
        <v>16</v>
      </c>
      <c r="C24" s="24" t="s">
        <v>91</v>
      </c>
      <c r="D24" s="11" t="s">
        <v>87</v>
      </c>
      <c r="E24" s="11" t="s">
        <v>98</v>
      </c>
      <c r="F24" s="11" t="s">
        <v>92</v>
      </c>
      <c r="G24" s="11" t="s">
        <v>93</v>
      </c>
      <c r="H24" s="11" t="s">
        <v>94</v>
      </c>
      <c r="I24" s="11" t="s">
        <v>22</v>
      </c>
      <c r="J24" s="11" t="s">
        <v>25</v>
      </c>
      <c r="L24" s="11" t="s">
        <v>3</v>
      </c>
      <c r="M24" s="87" t="s">
        <v>16</v>
      </c>
      <c r="N24" s="45" t="s">
        <v>12</v>
      </c>
      <c r="O24" s="13" t="s">
        <v>87</v>
      </c>
      <c r="P24" s="13" t="s">
        <v>91</v>
      </c>
    </row>
    <row r="25" spans="1:16" x14ac:dyDescent="0.25">
      <c r="A25" s="13" t="s">
        <v>99</v>
      </c>
      <c r="B25" s="11" t="s">
        <v>92</v>
      </c>
      <c r="C25" s="83" t="s">
        <v>91</v>
      </c>
      <c r="D25" s="83" t="s">
        <v>91</v>
      </c>
      <c r="E25" s="83">
        <v>0.75</v>
      </c>
      <c r="F25" s="83">
        <v>0.68</v>
      </c>
      <c r="G25" s="83">
        <v>0.55000000000000004</v>
      </c>
      <c r="H25" s="83">
        <v>0.5</v>
      </c>
      <c r="I25" s="83">
        <v>0.4</v>
      </c>
      <c r="J25" s="83">
        <v>0.3</v>
      </c>
      <c r="L25" s="13" t="s">
        <v>99</v>
      </c>
      <c r="M25" s="11" t="s">
        <v>92</v>
      </c>
      <c r="N25" s="83">
        <v>0</v>
      </c>
      <c r="O25" s="83">
        <v>0</v>
      </c>
      <c r="P25" s="83">
        <v>0</v>
      </c>
    </row>
    <row r="26" spans="1:16" x14ac:dyDescent="0.25">
      <c r="A26" s="13" t="s">
        <v>99</v>
      </c>
      <c r="B26" s="11" t="s">
        <v>93</v>
      </c>
      <c r="C26" s="83" t="s">
        <v>91</v>
      </c>
      <c r="D26" s="83" t="s">
        <v>91</v>
      </c>
      <c r="E26" s="83">
        <v>0.75</v>
      </c>
      <c r="F26" s="83">
        <v>0.72</v>
      </c>
      <c r="G26" s="83">
        <v>0.57999999999999996</v>
      </c>
      <c r="H26" s="83">
        <v>0.54</v>
      </c>
      <c r="I26" s="83">
        <v>0.44</v>
      </c>
      <c r="J26" s="83">
        <v>0.35</v>
      </c>
      <c r="L26" s="13" t="s">
        <v>99</v>
      </c>
      <c r="M26" s="11" t="s">
        <v>93</v>
      </c>
      <c r="N26" s="83">
        <v>0</v>
      </c>
      <c r="O26" s="83">
        <v>0</v>
      </c>
      <c r="P26" s="83">
        <v>0</v>
      </c>
    </row>
    <row r="27" spans="1:16" x14ac:dyDescent="0.25">
      <c r="A27" s="13" t="s">
        <v>99</v>
      </c>
      <c r="B27" s="11" t="s">
        <v>94</v>
      </c>
      <c r="C27" s="83" t="s">
        <v>91</v>
      </c>
      <c r="D27" s="83" t="s">
        <v>91</v>
      </c>
      <c r="E27" s="83">
        <v>0.75</v>
      </c>
      <c r="F27" s="83">
        <v>0.72</v>
      </c>
      <c r="G27" s="83">
        <v>0.6</v>
      </c>
      <c r="H27" s="83">
        <v>0.56000000000000005</v>
      </c>
      <c r="I27" s="83">
        <v>0.5</v>
      </c>
      <c r="J27" s="83">
        <v>0.4</v>
      </c>
      <c r="L27" s="13" t="s">
        <v>99</v>
      </c>
      <c r="M27" s="11" t="s">
        <v>94</v>
      </c>
      <c r="N27" s="83">
        <v>0</v>
      </c>
      <c r="O27" s="83">
        <v>0</v>
      </c>
      <c r="P27" s="83">
        <v>0</v>
      </c>
    </row>
    <row r="28" spans="1:16" x14ac:dyDescent="0.25">
      <c r="A28" s="13" t="s">
        <v>23</v>
      </c>
      <c r="B28" s="11" t="s">
        <v>22</v>
      </c>
      <c r="C28" s="83" t="s">
        <v>91</v>
      </c>
      <c r="D28" s="83" t="s">
        <v>91</v>
      </c>
      <c r="E28" s="83">
        <v>0.8</v>
      </c>
      <c r="F28" s="83">
        <v>0.75</v>
      </c>
      <c r="G28" s="83">
        <v>0.64</v>
      </c>
      <c r="H28" s="83">
        <v>0.57999999999999996</v>
      </c>
      <c r="I28" s="83">
        <v>0.53</v>
      </c>
      <c r="J28" s="83">
        <v>0.4</v>
      </c>
      <c r="L28" s="13" t="s">
        <v>23</v>
      </c>
      <c r="M28" s="11" t="s">
        <v>22</v>
      </c>
      <c r="N28" s="83">
        <v>0</v>
      </c>
      <c r="O28" s="83">
        <v>0</v>
      </c>
      <c r="P28" s="83">
        <v>0</v>
      </c>
    </row>
    <row r="29" spans="1:16" x14ac:dyDescent="0.25">
      <c r="A29" s="13" t="s">
        <v>23</v>
      </c>
      <c r="B29" s="11" t="s">
        <v>25</v>
      </c>
      <c r="C29" s="83" t="s">
        <v>91</v>
      </c>
      <c r="D29" s="83" t="s">
        <v>91</v>
      </c>
      <c r="E29" s="83">
        <v>0.8</v>
      </c>
      <c r="F29" s="83">
        <v>0.75</v>
      </c>
      <c r="G29" s="83">
        <v>0.68</v>
      </c>
      <c r="H29" s="83">
        <v>0.61</v>
      </c>
      <c r="I29" s="83">
        <v>0.56000000000000005</v>
      </c>
      <c r="J29" s="83">
        <v>0.45</v>
      </c>
      <c r="L29" s="13" t="s">
        <v>23</v>
      </c>
      <c r="M29" s="11" t="s">
        <v>25</v>
      </c>
      <c r="N29" s="83">
        <v>0</v>
      </c>
      <c r="O29" s="83">
        <v>0</v>
      </c>
      <c r="P29" s="83">
        <v>0</v>
      </c>
    </row>
    <row r="30" spans="1:16" x14ac:dyDescent="0.25">
      <c r="A30" s="13" t="s">
        <v>23</v>
      </c>
      <c r="B30" s="11" t="s">
        <v>27</v>
      </c>
      <c r="C30" s="83" t="s">
        <v>91</v>
      </c>
      <c r="D30" s="83" t="s">
        <v>91</v>
      </c>
      <c r="E30" s="83">
        <v>0.8</v>
      </c>
      <c r="F30" s="83">
        <v>0.75</v>
      </c>
      <c r="G30" s="83">
        <v>0.7</v>
      </c>
      <c r="H30" s="83">
        <v>0.63</v>
      </c>
      <c r="I30" s="83">
        <v>0.57999999999999996</v>
      </c>
      <c r="J30" s="83">
        <v>0.5</v>
      </c>
      <c r="L30" s="13" t="s">
        <v>23</v>
      </c>
      <c r="M30" s="11" t="s">
        <v>27</v>
      </c>
      <c r="N30" s="83">
        <v>0</v>
      </c>
      <c r="O30" s="83">
        <v>0</v>
      </c>
      <c r="P30" s="83">
        <v>0</v>
      </c>
    </row>
    <row r="31" spans="1:16" x14ac:dyDescent="0.25">
      <c r="A31" s="13" t="s">
        <v>23</v>
      </c>
      <c r="B31" s="11" t="s">
        <v>29</v>
      </c>
      <c r="C31" s="83" t="s">
        <v>91</v>
      </c>
      <c r="D31" s="83" t="s">
        <v>91</v>
      </c>
      <c r="E31" s="83">
        <v>0.8</v>
      </c>
      <c r="F31" s="83">
        <v>0.75</v>
      </c>
      <c r="G31" s="83">
        <v>0.72</v>
      </c>
      <c r="H31" s="83">
        <v>0.65</v>
      </c>
      <c r="I31" s="83">
        <v>0.6</v>
      </c>
      <c r="J31" s="83">
        <v>0.55000000000000004</v>
      </c>
      <c r="L31" s="13" t="s">
        <v>23</v>
      </c>
      <c r="M31" s="11" t="s">
        <v>29</v>
      </c>
      <c r="N31" s="83">
        <v>0</v>
      </c>
      <c r="O31" s="83">
        <v>0</v>
      </c>
      <c r="P31" s="83">
        <v>0</v>
      </c>
    </row>
    <row r="32" spans="1:16" x14ac:dyDescent="0.25">
      <c r="A32" s="13" t="s">
        <v>23</v>
      </c>
      <c r="B32" s="11" t="s">
        <v>35</v>
      </c>
      <c r="C32" s="83" t="s">
        <v>91</v>
      </c>
      <c r="D32" s="83" t="s">
        <v>91</v>
      </c>
      <c r="E32" s="83">
        <v>0.9</v>
      </c>
      <c r="F32" s="83">
        <v>0.85</v>
      </c>
      <c r="G32" s="83">
        <v>0.81</v>
      </c>
      <c r="H32" s="83">
        <v>0.73</v>
      </c>
      <c r="I32" s="83">
        <v>0.65</v>
      </c>
      <c r="J32" s="83">
        <v>0.59</v>
      </c>
      <c r="L32" s="13" t="s">
        <v>23</v>
      </c>
      <c r="M32" s="11" t="s">
        <v>35</v>
      </c>
      <c r="N32" s="83">
        <v>0</v>
      </c>
      <c r="O32" s="83">
        <v>0</v>
      </c>
      <c r="P32" s="83">
        <v>0</v>
      </c>
    </row>
    <row r="33" spans="1:16" x14ac:dyDescent="0.25">
      <c r="A33" s="13" t="s">
        <v>4</v>
      </c>
      <c r="B33" s="11" t="s">
        <v>2</v>
      </c>
      <c r="C33" s="83" t="s">
        <v>91</v>
      </c>
      <c r="D33" s="83" t="s">
        <v>91</v>
      </c>
      <c r="E33" s="83" t="s">
        <v>91</v>
      </c>
      <c r="F33" s="83" t="s">
        <v>91</v>
      </c>
      <c r="G33" s="83" t="s">
        <v>91</v>
      </c>
      <c r="H33" s="83" t="s">
        <v>91</v>
      </c>
      <c r="I33" s="83" t="s">
        <v>91</v>
      </c>
      <c r="J33" s="83" t="s">
        <v>91</v>
      </c>
      <c r="L33" s="13" t="s">
        <v>4</v>
      </c>
      <c r="M33" s="11" t="s">
        <v>2</v>
      </c>
      <c r="N33" s="83">
        <v>0.08</v>
      </c>
      <c r="O33" s="83">
        <v>0</v>
      </c>
      <c r="P33" s="83">
        <v>0</v>
      </c>
    </row>
    <row r="34" spans="1:16" x14ac:dyDescent="0.25">
      <c r="A34" s="13" t="s">
        <v>4</v>
      </c>
      <c r="B34" s="11" t="s">
        <v>32</v>
      </c>
      <c r="C34" s="83" t="s">
        <v>91</v>
      </c>
      <c r="D34" s="83" t="s">
        <v>91</v>
      </c>
      <c r="E34" s="83" t="s">
        <v>91</v>
      </c>
      <c r="F34" s="83" t="s">
        <v>91</v>
      </c>
      <c r="G34" s="83" t="s">
        <v>91</v>
      </c>
      <c r="H34" s="83" t="s">
        <v>91</v>
      </c>
      <c r="I34" s="83" t="s">
        <v>91</v>
      </c>
      <c r="J34" s="83" t="s">
        <v>91</v>
      </c>
      <c r="L34" s="13" t="s">
        <v>4</v>
      </c>
      <c r="M34" s="11" t="s">
        <v>32</v>
      </c>
      <c r="N34" s="83">
        <v>0.08</v>
      </c>
      <c r="O34" s="83">
        <v>0</v>
      </c>
      <c r="P34" s="83">
        <v>0</v>
      </c>
    </row>
    <row r="35" spans="1:16" x14ac:dyDescent="0.25">
      <c r="A35" s="13" t="s">
        <v>4</v>
      </c>
      <c r="B35" s="11" t="s">
        <v>35</v>
      </c>
      <c r="C35" s="83" t="s">
        <v>91</v>
      </c>
      <c r="D35" s="83" t="s">
        <v>91</v>
      </c>
      <c r="E35" s="83" t="s">
        <v>91</v>
      </c>
      <c r="F35" s="83" t="s">
        <v>91</v>
      </c>
      <c r="G35" s="83" t="s">
        <v>91</v>
      </c>
      <c r="H35" s="83" t="s">
        <v>91</v>
      </c>
      <c r="I35" s="83" t="s">
        <v>91</v>
      </c>
      <c r="J35" s="83" t="s">
        <v>91</v>
      </c>
      <c r="L35" s="13" t="s">
        <v>4</v>
      </c>
      <c r="M35" s="11" t="s">
        <v>35</v>
      </c>
      <c r="N35" s="83">
        <v>0.08</v>
      </c>
      <c r="O35" s="83">
        <v>0</v>
      </c>
      <c r="P35" s="83">
        <v>0</v>
      </c>
    </row>
    <row r="36" spans="1:16" x14ac:dyDescent="0.25">
      <c r="A36" s="13" t="s">
        <v>4</v>
      </c>
      <c r="B36" s="11" t="s">
        <v>36</v>
      </c>
      <c r="C36" s="83" t="s">
        <v>91</v>
      </c>
      <c r="D36" s="83" t="s">
        <v>91</v>
      </c>
      <c r="E36" s="83" t="s">
        <v>91</v>
      </c>
      <c r="F36" s="83" t="s">
        <v>91</v>
      </c>
      <c r="G36" s="83" t="s">
        <v>91</v>
      </c>
      <c r="H36" s="83" t="s">
        <v>91</v>
      </c>
      <c r="I36" s="83" t="s">
        <v>91</v>
      </c>
      <c r="J36" s="83" t="s">
        <v>91</v>
      </c>
      <c r="L36" s="13" t="s">
        <v>4</v>
      </c>
      <c r="M36" s="11" t="s">
        <v>36</v>
      </c>
      <c r="N36" s="83">
        <v>0.08</v>
      </c>
      <c r="O36" s="83">
        <v>0</v>
      </c>
      <c r="P36" s="83">
        <v>0</v>
      </c>
    </row>
    <row r="37" spans="1:16" x14ac:dyDescent="0.25">
      <c r="A37" s="13" t="s">
        <v>4</v>
      </c>
      <c r="B37" s="11" t="s">
        <v>37</v>
      </c>
      <c r="C37" s="83" t="s">
        <v>91</v>
      </c>
      <c r="D37" s="83" t="s">
        <v>91</v>
      </c>
      <c r="E37" s="83" t="s">
        <v>91</v>
      </c>
      <c r="F37" s="83" t="s">
        <v>91</v>
      </c>
      <c r="G37" s="83" t="s">
        <v>91</v>
      </c>
      <c r="H37" s="83" t="s">
        <v>91</v>
      </c>
      <c r="I37" s="83" t="s">
        <v>91</v>
      </c>
      <c r="J37" s="83" t="s">
        <v>91</v>
      </c>
      <c r="L37" s="13" t="s">
        <v>4</v>
      </c>
      <c r="M37" s="11" t="s">
        <v>37</v>
      </c>
      <c r="N37" s="83">
        <v>0.08</v>
      </c>
      <c r="O37" s="83">
        <v>0</v>
      </c>
      <c r="P37" s="83">
        <v>0</v>
      </c>
    </row>
  </sheetData>
  <sheetProtection password="9182" sheet="1" objects="1" scenarios="1"/>
  <mergeCells count="3">
    <mergeCell ref="L5:N5"/>
    <mergeCell ref="L6:N6"/>
    <mergeCell ref="C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72</vt:i4>
      </vt:variant>
    </vt:vector>
  </HeadingPairs>
  <TitlesOfParts>
    <vt:vector size="76" baseType="lpstr">
      <vt:lpstr>User</vt:lpstr>
      <vt:lpstr>Calculation </vt:lpstr>
      <vt:lpstr>Base Premium Sheet</vt:lpstr>
      <vt:lpstr>Optional Benefits Sheet</vt:lpstr>
      <vt:lpstr>a_1a</vt:lpstr>
      <vt:lpstr>a_1a1c</vt:lpstr>
      <vt:lpstr>a_1a2c</vt:lpstr>
      <vt:lpstr>a_1a3c</vt:lpstr>
      <vt:lpstr>a_1a4c</vt:lpstr>
      <vt:lpstr>a_2a</vt:lpstr>
      <vt:lpstr>a_2a1c</vt:lpstr>
      <vt:lpstr>a_2a2c</vt:lpstr>
      <vt:lpstr>a_2a3c</vt:lpstr>
      <vt:lpstr>a_2a4c</vt:lpstr>
      <vt:lpstr>age</vt:lpstr>
      <vt:lpstr>Andaman_Nicobar</vt:lpstr>
      <vt:lpstr>Andhra_Pradesh</vt:lpstr>
      <vt:lpstr>Applicable</vt:lpstr>
      <vt:lpstr>Arunachal_Pradesh</vt:lpstr>
      <vt:lpstr>Assam</vt:lpstr>
      <vt:lpstr>Bihar</vt:lpstr>
      <vt:lpstr>Chattisgarh</vt:lpstr>
      <vt:lpstr>classic</vt:lpstr>
      <vt:lpstr>Dadra_Nagar_Haveli</vt:lpstr>
      <vt:lpstr>Daman_Diu</vt:lpstr>
      <vt:lpstr>data_name</vt:lpstr>
      <vt:lpstr>Delhi</vt:lpstr>
      <vt:lpstr>elite</vt:lpstr>
      <vt:lpstr>family_combo</vt:lpstr>
      <vt:lpstr>Goa</vt:lpstr>
      <vt:lpstr>gross_prem1</vt:lpstr>
      <vt:lpstr>gross_prem2</vt:lpstr>
      <vt:lpstr>Gujarat</vt:lpstr>
      <vt:lpstr>Haryana</vt:lpstr>
      <vt:lpstr>Himachal_Pradesh</vt:lpstr>
      <vt:lpstr>hospcash_loading</vt:lpstr>
      <vt:lpstr>Jammu_Kashmir</vt:lpstr>
      <vt:lpstr>Jharkhand</vt:lpstr>
      <vt:lpstr>Karnataka</vt:lpstr>
      <vt:lpstr>Kerala</vt:lpstr>
      <vt:lpstr>Lakshwadweep</vt:lpstr>
      <vt:lpstr>location</vt:lpstr>
      <vt:lpstr>Madhya_Pradesh</vt:lpstr>
      <vt:lpstr>Maharashtra</vt:lpstr>
      <vt:lpstr>Manipur</vt:lpstr>
      <vt:lpstr>Meghalaya</vt:lpstr>
      <vt:lpstr>Mizoram</vt:lpstr>
      <vt:lpstr>NA</vt:lpstr>
      <vt:lpstr>Nagaland</vt:lpstr>
      <vt:lpstr>net_prem1</vt:lpstr>
      <vt:lpstr>net_prem2</vt:lpstr>
      <vt:lpstr>NO</vt:lpstr>
      <vt:lpstr>Not_Applicable</vt:lpstr>
      <vt:lpstr>Orissa</vt:lpstr>
      <vt:lpstr>plan</vt:lpstr>
      <vt:lpstr>pol_tenure</vt:lpstr>
      <vt:lpstr>pol_tenure_disc</vt:lpstr>
      <vt:lpstr>Pondicherry</vt:lpstr>
      <vt:lpstr>'Calculation '!Print_Area</vt:lpstr>
      <vt:lpstr>Punjab</vt:lpstr>
      <vt:lpstr>Rajasthan</vt:lpstr>
      <vt:lpstr>Rest_of_India</vt:lpstr>
      <vt:lpstr>SI</vt:lpstr>
      <vt:lpstr>Sikkim</vt:lpstr>
      <vt:lpstr>State</vt:lpstr>
      <vt:lpstr>supreme</vt:lpstr>
      <vt:lpstr>Tamilnadu</vt:lpstr>
      <vt:lpstr>Telangana</vt:lpstr>
      <vt:lpstr>Top_up_disc</vt:lpstr>
      <vt:lpstr>Tripura</vt:lpstr>
      <vt:lpstr>uscanada_loading</vt:lpstr>
      <vt:lpstr>Uttar_Pradesh</vt:lpstr>
      <vt:lpstr>Uttarakhand</vt:lpstr>
      <vt:lpstr>West_Bengal</vt:lpstr>
      <vt:lpstr>YES</vt:lpstr>
      <vt:lpstr>zones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2019-10-31T07:58:06Z</dcterms:modified>
</cp:coreProperties>
</file>